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5480" windowHeight="9180" activeTab="0"/>
  </bookViews>
  <sheets>
    <sheet name="Учебный план НХТ ФГОС" sheetId="1" r:id="rId1"/>
    <sheet name="ОПОП за 199 недель" sheetId="2" r:id="rId2"/>
    <sheet name="Лист3" sheetId="3" r:id="rId3"/>
    <sheet name="Лист1" sheetId="4" r:id="rId4"/>
  </sheets>
  <definedNames>
    <definedName name="_xlnm.Print_Area" localSheetId="0">'Учебный план НХТ ФГОС'!$A$1:$BY$236</definedName>
  </definedNames>
  <calcPr fullCalcOnLoad="1"/>
</workbook>
</file>

<file path=xl/comments1.xml><?xml version="1.0" encoding="utf-8"?>
<comments xmlns="http://schemas.openxmlformats.org/spreadsheetml/2006/main">
  <authors>
    <author>РЫБИН Б,С,</author>
    <author>РБС</author>
    <author>Admin</author>
  </authors>
  <commentList>
    <comment ref="AH10" authorId="0">
      <text>
        <r>
          <rPr>
            <b/>
            <sz val="8"/>
            <rFont val="Tahoma"/>
            <family val="2"/>
          </rPr>
          <t xml:space="preserve">РЫБИН Б,С.
</t>
        </r>
        <r>
          <rPr>
            <sz val="8"/>
            <rFont val="Tahoma"/>
            <family val="2"/>
          </rPr>
          <t>Работа по составлению рабочего учебного плана начата в ноябре 2010 года</t>
        </r>
      </text>
    </comment>
    <comment ref="B34" authorId="1">
      <text>
        <r>
          <rPr>
            <b/>
            <sz val="8"/>
            <rFont val="Tahoma"/>
            <family val="2"/>
          </rPr>
          <t>РБС:</t>
        </r>
        <r>
          <rPr>
            <sz val="8"/>
            <rFont val="Tahoma"/>
            <family val="2"/>
          </rPr>
          <t xml:space="preserve">
… и Основы риторики</t>
        </r>
      </text>
    </comment>
    <comment ref="U24" authorId="1">
      <text>
        <r>
          <rPr>
            <b/>
            <sz val="8"/>
            <rFont val="Tahoma"/>
            <family val="2"/>
          </rPr>
          <t>РБС:</t>
        </r>
        <r>
          <rPr>
            <sz val="8"/>
            <rFont val="Tahoma"/>
            <family val="2"/>
          </rPr>
          <t xml:space="preserve">
В стандарте не менее 70 часов</t>
        </r>
      </text>
    </comment>
    <comment ref="T16" authorId="1">
      <text>
        <r>
          <rPr>
            <b/>
            <sz val="8"/>
            <rFont val="Tahoma"/>
            <family val="2"/>
          </rPr>
          <t>РБС:</t>
        </r>
        <r>
          <rPr>
            <sz val="8"/>
            <rFont val="Tahoma"/>
            <family val="2"/>
          </rPr>
          <t xml:space="preserve">
50%</t>
        </r>
      </text>
    </comment>
    <comment ref="V17" authorId="1">
      <text>
        <r>
          <rPr>
            <b/>
            <sz val="8"/>
            <rFont val="Tahoma"/>
            <family val="2"/>
          </rPr>
          <t>РБС:</t>
        </r>
        <r>
          <rPr>
            <sz val="8"/>
            <rFont val="Tahoma"/>
            <family val="2"/>
          </rPr>
          <t xml:space="preserve">
+10 часов из вариативной части.</t>
        </r>
      </text>
    </comment>
    <comment ref="U17" authorId="1">
      <text>
        <r>
          <rPr>
            <b/>
            <sz val="8"/>
            <rFont val="Tahoma"/>
            <family val="2"/>
          </rPr>
          <t>РБС:</t>
        </r>
        <r>
          <rPr>
            <sz val="8"/>
            <rFont val="Tahoma"/>
            <family val="2"/>
          </rPr>
          <t xml:space="preserve">
В стандарте 756 часов + 10 часов из вариативной части</t>
        </r>
      </text>
    </comment>
    <comment ref="Y83" authorId="1">
      <text>
        <r>
          <rPr>
            <b/>
            <sz val="8"/>
            <rFont val="Tahoma"/>
            <family val="2"/>
          </rPr>
          <t>РБС:</t>
        </r>
        <r>
          <rPr>
            <sz val="8"/>
            <rFont val="Tahoma"/>
            <family val="2"/>
          </rPr>
          <t xml:space="preserve">
Должно быть 275 с 25 часами за дипломную работу</t>
        </r>
      </text>
    </comment>
    <comment ref="B1" authorId="1">
      <text>
        <r>
          <rPr>
            <b/>
            <sz val="8"/>
            <rFont val="Tahoma"/>
            <family val="2"/>
          </rPr>
          <t>РБС:</t>
        </r>
        <r>
          <rPr>
            <sz val="8"/>
            <rFont val="Tahoma"/>
            <family val="2"/>
          </rPr>
          <t xml:space="preserve">
</t>
        </r>
      </text>
    </comment>
    <comment ref="AC68" authorId="2">
      <text>
        <r>
          <rPr>
            <b/>
            <sz val="8"/>
            <rFont val="Tahoma"/>
            <family val="2"/>
          </rPr>
          <t>Admin:</t>
        </r>
        <r>
          <rPr>
            <sz val="8"/>
            <rFont val="Tahoma"/>
            <family val="2"/>
          </rPr>
          <t xml:space="preserve">
Взяты за счёт физ-ры 2 и 3 курс</t>
        </r>
      </text>
    </comment>
    <comment ref="T27" authorId="1">
      <text>
        <r>
          <rPr>
            <b/>
            <sz val="8"/>
            <rFont val="Tahoma"/>
            <family val="2"/>
          </rPr>
          <t>РБС:</t>
        </r>
        <r>
          <rPr>
            <sz val="8"/>
            <rFont val="Tahoma"/>
            <family val="2"/>
          </rPr>
          <t xml:space="preserve">
50%</t>
        </r>
      </text>
    </comment>
    <comment ref="U27" authorId="1">
      <text>
        <r>
          <rPr>
            <b/>
            <sz val="8"/>
            <rFont val="Tahoma"/>
            <family val="2"/>
          </rPr>
          <t>РБС:</t>
        </r>
        <r>
          <rPr>
            <sz val="8"/>
            <rFont val="Tahoma"/>
            <family val="2"/>
          </rPr>
          <t xml:space="preserve">
В стандарте 648 часов</t>
        </r>
      </text>
    </comment>
    <comment ref="V27" authorId="1">
      <text>
        <r>
          <rPr>
            <b/>
            <sz val="8"/>
            <rFont val="Tahoma"/>
            <family val="2"/>
          </rPr>
          <t>РБС:</t>
        </r>
        <r>
          <rPr>
            <sz val="8"/>
            <rFont val="Tahoma"/>
            <family val="2"/>
          </rPr>
          <t xml:space="preserve">
12 из вариативно</t>
        </r>
      </text>
    </comment>
    <comment ref="T36" authorId="1">
      <text>
        <r>
          <rPr>
            <b/>
            <sz val="8"/>
            <rFont val="Tahoma"/>
            <family val="2"/>
          </rPr>
          <t>РБС:</t>
        </r>
        <r>
          <rPr>
            <sz val="8"/>
            <rFont val="Tahoma"/>
            <family val="2"/>
          </rPr>
          <t xml:space="preserve">
50%</t>
        </r>
      </text>
    </comment>
    <comment ref="U36" authorId="1">
      <text>
        <r>
          <rPr>
            <b/>
            <sz val="8"/>
            <rFont val="Tahoma"/>
            <family val="2"/>
          </rPr>
          <t>РБС:</t>
        </r>
        <r>
          <rPr>
            <sz val="8"/>
            <rFont val="Tahoma"/>
            <family val="2"/>
          </rPr>
          <t xml:space="preserve">
В стандарте 302 часов 4 (59) из вариативной части</t>
        </r>
      </text>
    </comment>
    <comment ref="U37" authorId="1">
      <text>
        <r>
          <rPr>
            <b/>
            <sz val="8"/>
            <rFont val="Tahoma"/>
            <family val="2"/>
          </rPr>
          <t>РБС:</t>
        </r>
        <r>
          <rPr>
            <sz val="8"/>
            <rFont val="Tahoma"/>
            <family val="2"/>
          </rPr>
          <t xml:space="preserve">
В стандарте не менее 48 часов</t>
        </r>
      </text>
    </comment>
    <comment ref="U38" authorId="1">
      <text>
        <r>
          <rPr>
            <b/>
            <sz val="8"/>
            <rFont val="Tahoma"/>
            <family val="2"/>
          </rPr>
          <t>РБС:</t>
        </r>
        <r>
          <rPr>
            <sz val="8"/>
            <rFont val="Tahoma"/>
            <family val="2"/>
          </rPr>
          <t xml:space="preserve">
В стандарте не менее 48 часов</t>
        </r>
      </text>
    </comment>
    <comment ref="U39" authorId="1">
      <text>
        <r>
          <rPr>
            <b/>
            <sz val="8"/>
            <rFont val="Tahoma"/>
            <family val="2"/>
          </rPr>
          <t>РБС:</t>
        </r>
        <r>
          <rPr>
            <sz val="8"/>
            <rFont val="Tahoma"/>
            <family val="2"/>
          </rPr>
          <t xml:space="preserve">
Не менее 48 часов</t>
        </r>
      </text>
    </comment>
    <comment ref="U40" authorId="1">
      <text>
        <r>
          <rPr>
            <b/>
            <sz val="8"/>
            <rFont val="Tahoma"/>
            <family val="2"/>
          </rPr>
          <t>РБС:</t>
        </r>
        <r>
          <rPr>
            <sz val="8"/>
            <rFont val="Tahoma"/>
            <family val="2"/>
          </rPr>
          <t xml:space="preserve">
142 часа.</t>
        </r>
      </text>
    </comment>
    <comment ref="U49" authorId="1">
      <text>
        <r>
          <rPr>
            <b/>
            <sz val="8"/>
            <rFont val="Tahoma"/>
            <family val="2"/>
          </rPr>
          <t>РБС:</t>
        </r>
        <r>
          <rPr>
            <sz val="8"/>
            <rFont val="Tahoma"/>
            <family val="2"/>
          </rPr>
          <t xml:space="preserve">
Не менее 68 часов.</t>
        </r>
      </text>
    </comment>
  </commentList>
</comments>
</file>

<file path=xl/sharedStrings.xml><?xml version="1.0" encoding="utf-8"?>
<sst xmlns="http://schemas.openxmlformats.org/spreadsheetml/2006/main" count="474" uniqueCount="364">
  <si>
    <t>Форма обучения очная</t>
  </si>
  <si>
    <t>Нормативный срок обучения</t>
  </si>
  <si>
    <t>3 года 10 месяцев</t>
  </si>
  <si>
    <t>Наименование дисциплин</t>
  </si>
  <si>
    <t>Индекс</t>
  </si>
  <si>
    <t>1 курс</t>
  </si>
  <si>
    <t>2 курс</t>
  </si>
  <si>
    <t>3 курс</t>
  </si>
  <si>
    <t>в том числе</t>
  </si>
  <si>
    <t>4 курс</t>
  </si>
  <si>
    <t>5 курс</t>
  </si>
  <si>
    <t>Экологические основы природопользования</t>
  </si>
  <si>
    <t>Литература</t>
  </si>
  <si>
    <t>Иностранный язык</t>
  </si>
  <si>
    <t>История</t>
  </si>
  <si>
    <t>Математика и информатика</t>
  </si>
  <si>
    <t>Физическая культура</t>
  </si>
  <si>
    <t>Основы безопасности жизнедеятельности</t>
  </si>
  <si>
    <t>Основы философии</t>
  </si>
  <si>
    <t>История мировой культуры</t>
  </si>
  <si>
    <t>История искусства</t>
  </si>
  <si>
    <t>Отечественная литература</t>
  </si>
  <si>
    <t>Всего:</t>
  </si>
  <si>
    <t>экзаменов</t>
  </si>
  <si>
    <t>Председатели предметных (цикловых) комиссий</t>
  </si>
  <si>
    <t>Согласовано:</t>
  </si>
  <si>
    <t>Учебная нагрузка обучающихся (час.)</t>
  </si>
  <si>
    <t>самостоятельная работа</t>
  </si>
  <si>
    <t>всего занятий</t>
  </si>
  <si>
    <t xml:space="preserve">на базе основного  </t>
  </si>
  <si>
    <t>Обществоведение</t>
  </si>
  <si>
    <t>Естествознание</t>
  </si>
  <si>
    <t xml:space="preserve">География </t>
  </si>
  <si>
    <t xml:space="preserve">Русский язык  </t>
  </si>
  <si>
    <t>ОД.01.01</t>
  </si>
  <si>
    <t>ОД.01.02</t>
  </si>
  <si>
    <t>ОД.01.03</t>
  </si>
  <si>
    <t>ОД.01.04</t>
  </si>
  <si>
    <t>ОД.01.05</t>
  </si>
  <si>
    <t>ОД.01.06</t>
  </si>
  <si>
    <t>ОД.01.07</t>
  </si>
  <si>
    <t>ОД.01.08</t>
  </si>
  <si>
    <t>ОД.01.09</t>
  </si>
  <si>
    <t>Профильные учебные дисциплины</t>
  </si>
  <si>
    <t>ОД.02</t>
  </si>
  <si>
    <t>ОД.02.01</t>
  </si>
  <si>
    <t>Народная художественная культура</t>
  </si>
  <si>
    <t xml:space="preserve">История  </t>
  </si>
  <si>
    <t>Основы этнографии</t>
  </si>
  <si>
    <t>Культура речи</t>
  </si>
  <si>
    <t>ОД.02.02</t>
  </si>
  <si>
    <t>ОД.02.03</t>
  </si>
  <si>
    <t>ОД.02.04</t>
  </si>
  <si>
    <t>ОД.02.05</t>
  </si>
  <si>
    <t>ОД.02.06</t>
  </si>
  <si>
    <t>ОД.02.07</t>
  </si>
  <si>
    <t>Общий гуманитарный и социально-экономический цикл</t>
  </si>
  <si>
    <t>ОГСЭ. 00</t>
  </si>
  <si>
    <t>Психология общения</t>
  </si>
  <si>
    <t>Информационные технологии</t>
  </si>
  <si>
    <t>ОГСЭ. 01</t>
  </si>
  <si>
    <t>ОГСЭ. 02</t>
  </si>
  <si>
    <t>ОГСЭ. 03</t>
  </si>
  <si>
    <t>ОГСЭ. 04</t>
  </si>
  <si>
    <t>ЕН.1.</t>
  </si>
  <si>
    <t>ЕН.2.</t>
  </si>
  <si>
    <t>Общепрофессиональные дисциплины</t>
  </si>
  <si>
    <t>Народное художественное творчество</t>
  </si>
  <si>
    <t>История отечественной культуры</t>
  </si>
  <si>
    <t>Литература (отечественная и зарубежная)</t>
  </si>
  <si>
    <t>Безопасность жизнедеятельности</t>
  </si>
  <si>
    <t>ЕН.0.</t>
  </si>
  <si>
    <t>Художественно-творческая деятельность</t>
  </si>
  <si>
    <t>МДК.01.01.</t>
  </si>
  <si>
    <t>МДК.02.01.</t>
  </si>
  <si>
    <t>МДК.02.02.</t>
  </si>
  <si>
    <t>ПМ.03.</t>
  </si>
  <si>
    <t>Организационно-управленческая деятельность</t>
  </si>
  <si>
    <t>МДК.03.01.</t>
  </si>
  <si>
    <t>Учебная практика</t>
  </si>
  <si>
    <t>УП.00</t>
  </si>
  <si>
    <t>ПП.00</t>
  </si>
  <si>
    <t>ПП.01</t>
  </si>
  <si>
    <t>ПП.02</t>
  </si>
  <si>
    <t>ПДП.00</t>
  </si>
  <si>
    <t>ПА.00</t>
  </si>
  <si>
    <t>ГИА.00</t>
  </si>
  <si>
    <t>ГИА.01</t>
  </si>
  <si>
    <t>ГИА.02</t>
  </si>
  <si>
    <t>ГИА.03</t>
  </si>
  <si>
    <t>1 нед.</t>
  </si>
  <si>
    <t>Подготовка выпускной квалификационной работы</t>
  </si>
  <si>
    <t>Государственная (итоговая) аттестация</t>
  </si>
  <si>
    <t>3 нед.</t>
  </si>
  <si>
    <t>4 нед.</t>
  </si>
  <si>
    <t>7 нед.</t>
  </si>
  <si>
    <t>2 нед.</t>
  </si>
  <si>
    <t>Производственная практика (по профилю специальности)</t>
  </si>
  <si>
    <t>Производственная исполнительская практика</t>
  </si>
  <si>
    <t>Производственная педагогическая практика</t>
  </si>
  <si>
    <t>Производственная практика (преддипломная)</t>
  </si>
  <si>
    <t>Промежуточная аттестация</t>
  </si>
  <si>
    <t>Нормативный срок освоения ОПОП СПО углубленой подготовки при очной форме получения образования составляет 199 недель в том числе:</t>
  </si>
  <si>
    <t>Федеральный компонент среднего (полного) общего образования</t>
  </si>
  <si>
    <t>Обучение по учебным циклам</t>
  </si>
  <si>
    <t>Каникулярное время</t>
  </si>
  <si>
    <t>Итого:</t>
  </si>
  <si>
    <t>недель</t>
  </si>
  <si>
    <t>Базовые учебные предметы</t>
  </si>
  <si>
    <t>ОД.01</t>
  </si>
  <si>
    <t>ОД.00</t>
  </si>
  <si>
    <t>Математический и общий естественнонаучный цикл</t>
  </si>
  <si>
    <t>дисциплин и МДК</t>
  </si>
  <si>
    <t>учебной практики</t>
  </si>
  <si>
    <t>Учебн практ</t>
  </si>
  <si>
    <t>и</t>
  </si>
  <si>
    <t>без 5 курса</t>
  </si>
  <si>
    <t>неделя</t>
  </si>
  <si>
    <t>недель в сумме</t>
  </si>
  <si>
    <t>2,3,4 курсы</t>
  </si>
  <si>
    <t>1. Программа углубленной подготовки</t>
  </si>
  <si>
    <t>1.2. Государственные экзамены:</t>
  </si>
  <si>
    <t>"Учебно-методическое обеспечение учебного процесса"</t>
  </si>
  <si>
    <t xml:space="preserve">государственный экзамен по междисциплинарным курсам  </t>
  </si>
  <si>
    <t xml:space="preserve">"Педагогические основы преподавания творческих дисциплин", </t>
  </si>
  <si>
    <t>1.1.Дипломная работа - "Показ и защита творческой работы"</t>
  </si>
  <si>
    <t xml:space="preserve"> </t>
  </si>
  <si>
    <t>Основы психологии и педагогики</t>
  </si>
  <si>
    <t>Этика и психология профессиональной деятельности</t>
  </si>
  <si>
    <t>Социально-культурная деятельность</t>
  </si>
  <si>
    <t>Сценическая практика</t>
  </si>
  <si>
    <t>преддипломной практики</t>
  </si>
  <si>
    <t>дифференцированных зачётов</t>
  </si>
  <si>
    <t>производственной практики по профилю специальности</t>
  </si>
  <si>
    <t>производственной педагогической практика</t>
  </si>
  <si>
    <t>ПМ.01</t>
  </si>
  <si>
    <t>Прокопьева Г.А. ________________</t>
  </si>
  <si>
    <t>Буркацкая Н.М _________________</t>
  </si>
  <si>
    <t>Фёдорова Н.Г. ________________</t>
  </si>
  <si>
    <t>Кабинеты:</t>
  </si>
  <si>
    <t>истории, географии и обществознания;</t>
  </si>
  <si>
    <t>русского языка и литературы;</t>
  </si>
  <si>
    <t>иностранного языка;</t>
  </si>
  <si>
    <t>народного художественного творчества;</t>
  </si>
  <si>
    <t>для занятий по междисциплинарным курсам профессионального модуля «Художественно-творческая деятельность» (по видам);</t>
  </si>
  <si>
    <t>для занятий по междисциплинарным курсам профессионального модуля «Педагогическая деятельность»;</t>
  </si>
  <si>
    <t>информатики (компьютерный класс);</t>
  </si>
  <si>
    <t xml:space="preserve">технических средств. </t>
  </si>
  <si>
    <t>Лаборатории:</t>
  </si>
  <si>
    <t xml:space="preserve">кинофотолаборатория. </t>
  </si>
  <si>
    <t>Учебные аудитории:</t>
  </si>
  <si>
    <t xml:space="preserve"> с зеркалами, станками – по виду Хореографическое творчество;</t>
  </si>
  <si>
    <t xml:space="preserve">для групповых практических занятий (репетиций); </t>
  </si>
  <si>
    <t>для индивидуальных занятий.</t>
  </si>
  <si>
    <t>Гримерная.</t>
  </si>
  <si>
    <t>Костюмерная.</t>
  </si>
  <si>
    <t>Помещение для хранения театрального реквизита.</t>
  </si>
  <si>
    <t>Помещение для хранения фото и видеоматериалов.</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</si>
  <si>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</si>
  <si>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</si>
  <si>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</si>
  <si>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</si>
  <si>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</si>
  <si>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театрально-концертный (актовый) зал;</t>
  </si>
  <si>
    <t>библиотека, читальный зал с выходом в сеть Интернет.</t>
  </si>
  <si>
    <t>1. Сводные данные по бюджету времени (в неделях)</t>
  </si>
  <si>
    <t>Курсы</t>
  </si>
  <si>
    <t>Произ водственная практика</t>
  </si>
  <si>
    <t>Каникулы</t>
  </si>
  <si>
    <t>Всего</t>
  </si>
  <si>
    <t>по профилю специаль ности</t>
  </si>
  <si>
    <t xml:space="preserve">4 курс </t>
  </si>
  <si>
    <t>Обучение по дисципли-нам и междисцип-линарным курсам</t>
  </si>
  <si>
    <t>Промежу-точная аттестация</t>
  </si>
  <si>
    <t>Государст-венная (итоговая) аттестация</t>
  </si>
  <si>
    <t>преддип-ломная</t>
  </si>
  <si>
    <t>2.План учебного процесса</t>
  </si>
  <si>
    <t>максимальная</t>
  </si>
  <si>
    <t>обязательная аудиторная</t>
  </si>
  <si>
    <t>Квалификация: Руководитель любительского творческого коллектива, преподаватель</t>
  </si>
  <si>
    <t>Форма обучения - очная</t>
  </si>
  <si>
    <t>3 года 10 месяцев на базе</t>
  </si>
  <si>
    <t>основного общего образования</t>
  </si>
  <si>
    <t>Распределение обязательных учебных занятий по курсам и семестрам</t>
  </si>
  <si>
    <t>Правовое обеспечение профессиональной деятельности</t>
  </si>
  <si>
    <t>Консультации на учебную группу по 100 часов в год (всего 400 часов)</t>
  </si>
  <si>
    <t>Композиция и постановка танца</t>
  </si>
  <si>
    <t>Костюм и сценическое оформление танца</t>
  </si>
  <si>
    <t>Основы режиссуры в хореографии</t>
  </si>
  <si>
    <t>МДК.01.02.</t>
  </si>
  <si>
    <t>Дуэтно-сценический танец</t>
  </si>
  <si>
    <t>ПМ 02</t>
  </si>
  <si>
    <t>ОП 00</t>
  </si>
  <si>
    <t>ОП 01</t>
  </si>
  <si>
    <t>ОП 02</t>
  </si>
  <si>
    <t>ОП 03</t>
  </si>
  <si>
    <t>ОП 04</t>
  </si>
  <si>
    <t>Распределение по семестрам</t>
  </si>
  <si>
    <t>экзамены</t>
  </si>
  <si>
    <t>дифференциро-ванные зачёты</t>
  </si>
  <si>
    <t>курсовые работы</t>
  </si>
  <si>
    <t>4,6к</t>
  </si>
  <si>
    <t>6к</t>
  </si>
  <si>
    <t>Методика работы с творческим коллективом</t>
  </si>
  <si>
    <t>Методика преподавания хореографических дисциплин</t>
  </si>
  <si>
    <t>Педагогическая деятельность</t>
  </si>
  <si>
    <t>контрольные работы</t>
  </si>
  <si>
    <t>контрольных работ</t>
  </si>
  <si>
    <t>Всего часов по циклам ОПОП:</t>
  </si>
  <si>
    <t>Недельная нагрузка студентов:</t>
  </si>
  <si>
    <t>4 часа</t>
  </si>
  <si>
    <t>8к</t>
  </si>
  <si>
    <t>3. Перечень кабинетов, лабораторий, мастерских и других помещений</t>
  </si>
  <si>
    <t>математики и информатики;</t>
  </si>
  <si>
    <t>Учебные классы:</t>
  </si>
  <si>
    <t>для групповых теоретических занятий;</t>
  </si>
  <si>
    <t>гуманитарных и социально-экономических дисциплин;</t>
  </si>
  <si>
    <t>для занятий по МДК ПМ "Художественно-творческая</t>
  </si>
  <si>
    <t>деятельность";</t>
  </si>
  <si>
    <t>для занятий по МДК ПМ "Педагогическая деятельность";</t>
  </si>
  <si>
    <t>технических средств.</t>
  </si>
  <si>
    <t>Подготовка и рецензирование дипломной работы</t>
  </si>
  <si>
    <t>Информационное обеспечение профессиональной деятельности</t>
  </si>
  <si>
    <t>Экономика и менеджмент социально-культурной сферы</t>
  </si>
  <si>
    <t>"Алтайский краевой колледж культуры"</t>
  </si>
  <si>
    <t>по специальности среднего профессионального образования</t>
  </si>
  <si>
    <t>После завершения работы убрать голубые строки</t>
  </si>
  <si>
    <t xml:space="preserve"> УЧЕБНЫЙ ПЛАН</t>
  </si>
  <si>
    <t xml:space="preserve">Федеральный компонент среднего (полного) общего образования                   </t>
  </si>
  <si>
    <t>Профессиональный цикл</t>
  </si>
  <si>
    <t>П 00</t>
  </si>
  <si>
    <t xml:space="preserve">    по программе углубленной подготовки</t>
  </si>
  <si>
    <t>Профессиональные модули</t>
  </si>
  <si>
    <t>Защита выпускной квалификационной работы  - "Показ и защита творческой работы"</t>
  </si>
  <si>
    <t>11 нед</t>
  </si>
  <si>
    <t>до      25       чел.</t>
  </si>
  <si>
    <t>до     15   чел.</t>
  </si>
  <si>
    <t>до      8    чел.</t>
  </si>
  <si>
    <t>инд.   1   чел.</t>
  </si>
  <si>
    <t>Основы музыкальных знаний и анализ музыкально-хореографических форм</t>
  </si>
  <si>
    <t>Актёрское мастерство и сценический грим</t>
  </si>
  <si>
    <t>1,2,4,5</t>
  </si>
  <si>
    <t>Основная профессиональная образовательная программа</t>
  </si>
  <si>
    <r>
      <t xml:space="preserve">2 </t>
    </r>
    <r>
      <rPr>
        <vertAlign val="superscript"/>
        <sz val="14"/>
        <rFont val="Times New Roman"/>
        <family val="1"/>
      </rPr>
      <t>7</t>
    </r>
  </si>
  <si>
    <r>
      <t>2</t>
    </r>
    <r>
      <rPr>
        <vertAlign val="superscript"/>
        <sz val="14"/>
        <rFont val="Times New Roman"/>
        <family val="1"/>
      </rPr>
      <t xml:space="preserve"> 8</t>
    </r>
  </si>
  <si>
    <r>
      <t xml:space="preserve">1 сем.                   </t>
    </r>
    <r>
      <rPr>
        <sz val="14"/>
        <rFont val="Times New Roman"/>
        <family val="1"/>
      </rPr>
      <t>16</t>
    </r>
    <r>
      <rPr>
        <sz val="10"/>
        <rFont val="Times New Roman"/>
        <family val="1"/>
      </rPr>
      <t xml:space="preserve">         недель</t>
    </r>
  </si>
  <si>
    <r>
      <t xml:space="preserve">2 сем.              </t>
    </r>
    <r>
      <rPr>
        <sz val="14"/>
        <rFont val="Times New Roman"/>
        <family val="1"/>
      </rPr>
      <t>23</t>
    </r>
    <r>
      <rPr>
        <sz val="10"/>
        <rFont val="Times New Roman"/>
        <family val="1"/>
      </rPr>
      <t xml:space="preserve">         недели</t>
    </r>
  </si>
  <si>
    <r>
      <t xml:space="preserve">3 сем.               </t>
    </r>
    <r>
      <rPr>
        <sz val="14"/>
        <rFont val="Times New Roman"/>
        <family val="1"/>
      </rPr>
      <t>16</t>
    </r>
    <r>
      <rPr>
        <sz val="10"/>
        <rFont val="Times New Roman"/>
        <family val="1"/>
      </rPr>
      <t xml:space="preserve">         недель</t>
    </r>
  </si>
  <si>
    <r>
      <t xml:space="preserve">4 сем.              </t>
    </r>
    <r>
      <rPr>
        <sz val="14"/>
        <rFont val="Times New Roman"/>
        <family val="1"/>
      </rPr>
      <t>21</t>
    </r>
    <r>
      <rPr>
        <sz val="10"/>
        <rFont val="Times New Roman"/>
        <family val="1"/>
      </rPr>
      <t xml:space="preserve">      неделя</t>
    </r>
  </si>
  <si>
    <t>Основы управленческой деятельности:</t>
  </si>
  <si>
    <t>Учебно-методическое обеспечение учебного процесса:</t>
  </si>
  <si>
    <t>Педагогические основы преподавания творческих дисциплин:</t>
  </si>
  <si>
    <t>Хореографическая подготовка:</t>
  </si>
  <si>
    <t>Композиция и постановка танца:</t>
  </si>
  <si>
    <t>Танцы европейской программы и методика преподавания</t>
  </si>
  <si>
    <t>Латиноамериканский танец и методика его преподавания</t>
  </si>
  <si>
    <t>Народный  танец и методика его преподавания</t>
  </si>
  <si>
    <t>Бальный танец и методика его преподавания</t>
  </si>
  <si>
    <t>Современный  танец и методика его преподавания</t>
  </si>
  <si>
    <t>Ритмическая гимнастика и методика её преподавания</t>
  </si>
  <si>
    <t>Классический танец и методика его преподавания</t>
  </si>
  <si>
    <t>Историко-бытовой танец и методика его преподавания</t>
  </si>
  <si>
    <r>
      <t xml:space="preserve">2 </t>
    </r>
    <r>
      <rPr>
        <vertAlign val="superscript"/>
        <sz val="14"/>
        <rFont val="Times New Roman"/>
        <family val="1"/>
      </rPr>
      <t>12</t>
    </r>
  </si>
  <si>
    <r>
      <t xml:space="preserve">3 </t>
    </r>
    <r>
      <rPr>
        <vertAlign val="superscript"/>
        <sz val="14"/>
        <rFont val="Times New Roman"/>
        <family val="1"/>
      </rPr>
      <t>9</t>
    </r>
  </si>
  <si>
    <r>
      <t xml:space="preserve">2 </t>
    </r>
    <r>
      <rPr>
        <vertAlign val="superscript"/>
        <sz val="14"/>
        <rFont val="Times New Roman"/>
        <family val="1"/>
      </rPr>
      <t>11</t>
    </r>
  </si>
  <si>
    <r>
      <t xml:space="preserve">3 </t>
    </r>
    <r>
      <rPr>
        <vertAlign val="superscript"/>
        <sz val="14"/>
        <rFont val="Times New Roman"/>
        <family val="1"/>
      </rPr>
      <t>8</t>
    </r>
  </si>
  <si>
    <r>
      <t xml:space="preserve">3 </t>
    </r>
    <r>
      <rPr>
        <vertAlign val="superscript"/>
        <sz val="14"/>
        <rFont val="Times New Roman"/>
        <family val="1"/>
      </rPr>
      <t>10</t>
    </r>
  </si>
  <si>
    <r>
      <t>1</t>
    </r>
    <r>
      <rPr>
        <vertAlign val="superscript"/>
        <sz val="14"/>
        <rFont val="Times New Roman"/>
        <family val="1"/>
      </rPr>
      <t xml:space="preserve"> 1</t>
    </r>
  </si>
  <si>
    <r>
      <t>1</t>
    </r>
    <r>
      <rPr>
        <vertAlign val="superscript"/>
        <sz val="14"/>
        <rFont val="Times New Roman"/>
        <family val="1"/>
      </rPr>
      <t xml:space="preserve"> 3</t>
    </r>
  </si>
  <si>
    <r>
      <t xml:space="preserve">2 </t>
    </r>
    <r>
      <rPr>
        <vertAlign val="superscript"/>
        <sz val="14"/>
        <rFont val="Times New Roman"/>
        <family val="1"/>
      </rPr>
      <t>6</t>
    </r>
  </si>
  <si>
    <r>
      <t xml:space="preserve">2 </t>
    </r>
    <r>
      <rPr>
        <vertAlign val="superscript"/>
        <sz val="14"/>
        <rFont val="Times New Roman"/>
        <family val="1"/>
      </rPr>
      <t>5</t>
    </r>
  </si>
  <si>
    <r>
      <t>3</t>
    </r>
    <r>
      <rPr>
        <vertAlign val="superscript"/>
        <sz val="14"/>
        <rFont val="Times New Roman"/>
        <family val="1"/>
      </rPr>
      <t xml:space="preserve"> 6</t>
    </r>
  </si>
  <si>
    <r>
      <t>3</t>
    </r>
    <r>
      <rPr>
        <vertAlign val="superscript"/>
        <sz val="14"/>
        <rFont val="Times New Roman"/>
        <family val="1"/>
      </rPr>
      <t xml:space="preserve"> 5</t>
    </r>
  </si>
  <si>
    <r>
      <t xml:space="preserve">2 </t>
    </r>
    <r>
      <rPr>
        <vertAlign val="superscript"/>
        <sz val="14"/>
        <rFont val="Times New Roman"/>
        <family val="1"/>
      </rPr>
      <t>3</t>
    </r>
  </si>
  <si>
    <r>
      <t xml:space="preserve">1 </t>
    </r>
    <r>
      <rPr>
        <vertAlign val="superscript"/>
        <sz val="14"/>
        <rFont val="Times New Roman"/>
        <family val="1"/>
      </rPr>
      <t>4</t>
    </r>
  </si>
  <si>
    <r>
      <t xml:space="preserve">2 </t>
    </r>
    <r>
      <rPr>
        <vertAlign val="superscript"/>
        <sz val="14"/>
        <rFont val="Times New Roman"/>
        <family val="1"/>
      </rPr>
      <t>2</t>
    </r>
  </si>
  <si>
    <r>
      <t xml:space="preserve">1 </t>
    </r>
    <r>
      <rPr>
        <vertAlign val="superscript"/>
        <sz val="14"/>
        <rFont val="Times New Roman"/>
        <family val="1"/>
      </rPr>
      <t>2</t>
    </r>
  </si>
  <si>
    <r>
      <t>3</t>
    </r>
    <r>
      <rPr>
        <vertAlign val="superscript"/>
        <sz val="14"/>
        <rFont val="Times New Roman"/>
        <family val="1"/>
      </rPr>
      <t xml:space="preserve"> 2</t>
    </r>
  </si>
  <si>
    <r>
      <t xml:space="preserve">0 </t>
    </r>
    <r>
      <rPr>
        <vertAlign val="superscript"/>
        <sz val="14"/>
        <rFont val="Times New Roman"/>
        <family val="1"/>
      </rPr>
      <t>5</t>
    </r>
  </si>
  <si>
    <r>
      <t xml:space="preserve">2 </t>
    </r>
    <r>
      <rPr>
        <vertAlign val="superscript"/>
        <sz val="14"/>
        <rFont val="Times New Roman"/>
        <family val="1"/>
      </rPr>
      <t>4</t>
    </r>
  </si>
  <si>
    <r>
      <t xml:space="preserve">0 </t>
    </r>
    <r>
      <rPr>
        <vertAlign val="superscript"/>
        <sz val="14"/>
        <rFont val="Times New Roman"/>
        <family val="1"/>
      </rPr>
      <t>2</t>
    </r>
  </si>
  <si>
    <r>
      <t>2</t>
    </r>
    <r>
      <rPr>
        <vertAlign val="superscript"/>
        <sz val="14"/>
        <rFont val="Times New Roman"/>
        <family val="1"/>
      </rPr>
      <t xml:space="preserve"> 3</t>
    </r>
  </si>
  <si>
    <t>Государственный экзамен по МДК: 02.01, 02.02</t>
  </si>
  <si>
    <t xml:space="preserve">для групповых практических занятий; </t>
  </si>
  <si>
    <t>открытый стадион с элементами полосы препятствий;</t>
  </si>
  <si>
    <t>4. Пояснительная записка</t>
  </si>
  <si>
    <t xml:space="preserve">   1. Продолжительность учебной недели - 6 дней.</t>
  </si>
  <si>
    <t xml:space="preserve">   1.1. Продолжительность одного урока – 45 минут. </t>
  </si>
  <si>
    <t xml:space="preserve">   1.2. При группировке уроков парами – 90 минут. </t>
  </si>
  <si>
    <t xml:space="preserve">   1.3. Перерывы между парами - 10 минут.</t>
  </si>
  <si>
    <t xml:space="preserve">   1.4. Обеденный перерыв - 40 минут. </t>
  </si>
  <si>
    <t xml:space="preserve">   1.5. Занятия по дисциплинам и междисциплинарным курсам (далее МДК) обязательной и вариативной частей основной профессиональной образовательной программы (далее ОПОП) проводятся в форме групповых, мелкогрупповых и индивидуальных занятий: </t>
  </si>
  <si>
    <t>групповые (теоретические) занятия – не более 25 человек из студентов данного курса одной или, при необходимости, студентов нескольких специальностей;</t>
  </si>
  <si>
    <t>групповые (практические) занятия – не более 15 человек;</t>
  </si>
  <si>
    <t>мелкогрупповые занятия – не более 8 человек;</t>
  </si>
  <si>
    <t xml:space="preserve">индивидуальные занятия – 1 человек. </t>
  </si>
  <si>
    <t xml:space="preserve">   1.6. Максимальный объём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ОПОП.</t>
  </si>
  <si>
    <t xml:space="preserve">   1.6.1.Максимальный объём аудиторной учебной нагрузки при очной форме получения образования составляет 36 академических часов в неделю. </t>
  </si>
  <si>
    <t xml:space="preserve">   1.7. 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секциях). </t>
  </si>
  <si>
    <t xml:space="preserve">   1.7.1. В соответствии с п. 7.8. ФГОС СПО 144 часа дисциплины Физическая культура по виду «Хореографическое творчество» (3-6 семестры),  используются в рамках Профессионального модуля (далее ПМ) 01 Художественно-творческая деятельность.</t>
  </si>
  <si>
    <t xml:space="preserve">   1.7.2. В период обучения с юношами проводятся учебные сборы.</t>
  </si>
  <si>
    <t xml:space="preserve">   1.8. Помимо педагогических часов, указанных в разделе «План учебного процесса», дополнительно предусматриваются концертмейстерские часы: из расчета 100% количества времени, предусмотренного учебным планом на аудиторные занятия по междисциплинарным курсам (далее МДК), требующим сопровождения концертмейстера. По виду "Хореографическое творчество": МДК 01.01. Композиция и постановка танца, Классический танец, Народный танец, Историко-бытовой танец, Дуэтно-сценический танец, Ритмическая гимнастика, Образцы классического наследия. По виду "Этнохудожественное творчество": МДК 01.02. Исполнительская подготовка.</t>
  </si>
  <si>
    <t xml:space="preserve">   1.9. При реализации ОПОП (по видам), в целях обеспечения профессиональной подготовки специалистов целесообразно использовать в качестве базовых, существующие в колледже учебные творческие коллективы, сформированные из обучающихся по соответствующей образовательной программе. </t>
  </si>
  <si>
    <t xml:space="preserve">   1.10. В графах с 13 по 22 раздела 3. Учебного плана (План учебного процесса) верхний индекс указывает на количество индивидуальных занятий на каждого студента в данном семестре.</t>
  </si>
  <si>
    <t xml:space="preserve">   1.11. ОПОП обеспечивается учебно-методической документацией по всем дисциплинам, МДК и ПМ  ОПОП. </t>
  </si>
  <si>
    <t xml:space="preserve">   1.11.1. Внеаудиторная работа студентов сопровождается методическим обеспечением и обоснованием времени на её выполнение.</t>
  </si>
  <si>
    <t xml:space="preserve">   2. Формы и процедуры текущего контроля знаний студентов осуществляется в соответствии с Положением о текущем контроле учебной деятельности студентов.</t>
  </si>
  <si>
    <t xml:space="preserve">   3. Для студентов, обучающихся по очной форме предусмотрены консультации в объеме 100 часов на учебную группу на каждый учебный год, в том числе в период реализации среднего (полного) общего образования для лиц, обучающихся на базе основного общего образования. </t>
  </si>
  <si>
    <t xml:space="preserve">   3.1. Формы проведения консультаций (групповые, индивидуальные, письменные, устные) определяются Положением о промежуточной аттестации и консультациях. </t>
  </si>
  <si>
    <t xml:space="preserve">   4. При реализации ОПОП СПО предусматриваются следующие виды практик: учебная, производственная. </t>
  </si>
  <si>
    <r>
      <t xml:space="preserve">   4.1.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реализуется </t>
    </r>
    <r>
      <rPr>
        <sz val="14"/>
        <color indexed="55"/>
        <rFont val="Times New Roman"/>
        <family val="1"/>
      </rPr>
      <t xml:space="preserve"> </t>
    </r>
    <r>
      <rPr>
        <sz val="14"/>
        <rFont val="Times New Roman"/>
        <family val="1"/>
      </rPr>
      <t>концентрированно.</t>
    </r>
  </si>
  <si>
    <t xml:space="preserve">   4.2. Производственная практика состоит из двух этапов: практики по профилю специальности и преддипломной практики. Производственная практика проводиться в организациях, направление деятельности которых соответствует профилю подготовки обучающихся.</t>
  </si>
  <si>
    <t xml:space="preserve">   4.3. Профессиональная практика включает в себя исполнительскую и педагогическую практики.</t>
  </si>
  <si>
    <t xml:space="preserve">   4.4. В содержание преддипломной практики входят практические занятия по дисциплинам, обеспечивающим подготовку к государственной (итоговой) аттестации (далее Г(И)А). </t>
  </si>
  <si>
    <t xml:space="preserve">   4.5. Порядок организации и проведения практического обучения определяется Положением о практике.</t>
  </si>
  <si>
    <t xml:space="preserve">   5. Формы контроля по итогам семестра: экзамен, дифференцированный зачёт, контрольная работа.</t>
  </si>
  <si>
    <t xml:space="preserve">   5.1. Промежуточная аттестация, как правило, проводится во время экзаменационных сессий, определённых графиком учебного процесса. </t>
  </si>
  <si>
    <t xml:space="preserve">   5.2. При проведении экзамена, дифференцированного зачёта, контрольной работы уровень подготовки оценивается в баллах: 5 – (отлично), 4 – (хорошо), 3 –(удовлетворительно), 2 – (неудовлетворительно).</t>
  </si>
  <si>
    <t xml:space="preserve">   5.3. В качестве средств текущего контроля успеваемости используются контрольные работы, устные опросы, письменные работы, тестирование, просмотры (прослушивания) творческих работ студентов, которые проводятся за счёт часов, отведённых на освоение соответствующего модуля или дисциплины.</t>
  </si>
  <si>
    <t xml:space="preserve">   5.4. В качестве средств промежуточного контроля используются дифференцированные зачёты и экзамены, которые могут проводиться в устной и письменной формах, а также в форме исполнения концертных номеров, творческих показов и пр.</t>
  </si>
  <si>
    <t xml:space="preserve">   5.5. Порядок организации и проведения промежуточной аттестации определяются Положением о промежуточной аттестации и консультациях.</t>
  </si>
  <si>
    <t xml:space="preserve">   6.1. Оценка качества подготовки обучающихся и выпускников осуществляется по двум основным направлениям: а) оценка уровня освоения дисциплин, МДК, видов практик; б) оценка компетенций обучающихся.</t>
  </si>
  <si>
    <t xml:space="preserve">   6.2. Для юношей предусматривается оценка результатов освоения основ военной службы.</t>
  </si>
  <si>
    <t xml:space="preserve">   6.3. Необходимым условием допуска к Г(И)А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 </t>
  </si>
  <si>
    <t>В том числе выпускником могут быть предоставлены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t>
  </si>
  <si>
    <t xml:space="preserve">  6.5. Формы Г(И)А, требования к выпускникам, порядок подготовки и проведения определены Программой Г(И)А. </t>
  </si>
  <si>
    <t xml:space="preserve">   7. Общеобразовательный цикл ОПОП СПО сформирован в соответствии с Рекомендациями по реализации ФГОС  среднего (полного) общего образования в пределах ОПОП СПО, формируемых на основе ФГОС СПО. Промежуточная аттестация обучающихся колледжа при освоении программы среднего (полного) общего образования проводится в форме дифференцированных зачётов. Завершающим этапом промежуточной аттестации по данному циклу является экзамен по дисциплинам: русский язык, математика, история.</t>
  </si>
  <si>
    <t xml:space="preserve">   8. Общеобразовательный цикл формируется с учётом следующих документов:</t>
  </si>
  <si>
    <t>- ФГОС СПО (п.7.11), который распространяются на профессии и специальности с получением среднего (полного) общего образования;</t>
  </si>
  <si>
    <t xml:space="preserve">- «Рекомендаций по реализации образовательной программы среднего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29.05.2007 г. № 03-1180), (далее Рекомендации, 2007), определяющих профили получаемого профессионального образования, базовые и профильные общеобразовательные дисциплины и их объёмные параметры, а также рекомендуемое распределение специальностей СПО по профилям получаемого профессионального образования. </t>
  </si>
  <si>
    <t xml:space="preserve">- приказа Минобрнауки России от 20.08.2008 г. № 241 «О внесении изменений в федеральный базисный учебный план и примерные учебные планы для образовательных учреждений Российской Федерации, реализующих программы общего образования, утверждённые приказом Министерства образования Российской Федерации от 09.03.2004 г.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вносящего поправки в БУП-2004 в части увеличения времени на изучение ОБЖ на базовом уровне с 35 час. до 70 час. </t>
  </si>
  <si>
    <t xml:space="preserve">   9. Вариативная часть учебного плана в размере 1080 часов распределена следующим образом: 76 часов - Общий гуманитарный и социально-экономический цикл; 6 часов - Общепрофессиональные дисциплины; 436 часов - ПМ 01. Художественно-творческая деятельность; 355 часов - ПМ 02. Педагогическая деятельность; 182 часа - ПМ 03. Организационно-управленческая деятельность; 25 часов - подготовка и рецензирование дипломной работы.</t>
  </si>
  <si>
    <t>СОГЛАСОВАНО:</t>
  </si>
  <si>
    <t>Зам. директора по УР _______________ Б.С.Рыбин</t>
  </si>
  <si>
    <t>Председатель П(Ц)К ХТ  ___________ О.А.Левицкая</t>
  </si>
  <si>
    <r>
      <t xml:space="preserve">2 </t>
    </r>
    <r>
      <rPr>
        <b/>
        <vertAlign val="superscript"/>
        <sz val="14"/>
        <rFont val="Times New Roman"/>
        <family val="1"/>
      </rPr>
      <t>7</t>
    </r>
  </si>
  <si>
    <r>
      <t>2</t>
    </r>
    <r>
      <rPr>
        <b/>
        <vertAlign val="superscript"/>
        <sz val="14"/>
        <rFont val="Times New Roman"/>
        <family val="1"/>
      </rPr>
      <t xml:space="preserve"> 8</t>
    </r>
  </si>
  <si>
    <r>
      <t>3</t>
    </r>
    <r>
      <rPr>
        <vertAlign val="superscript"/>
        <sz val="14"/>
        <rFont val="Times New Roman"/>
        <family val="1"/>
      </rPr>
      <t xml:space="preserve"> 3</t>
    </r>
  </si>
  <si>
    <r>
      <t>2</t>
    </r>
    <r>
      <rPr>
        <vertAlign val="subscript"/>
        <sz val="14"/>
        <rFont val="Times New Roman"/>
        <family val="1"/>
      </rPr>
      <t xml:space="preserve"> 36</t>
    </r>
  </si>
  <si>
    <r>
      <t xml:space="preserve">5 сем.               </t>
    </r>
    <r>
      <rPr>
        <sz val="14"/>
        <rFont val="Times New Roman"/>
        <family val="1"/>
      </rPr>
      <t>16</t>
    </r>
    <r>
      <rPr>
        <sz val="10"/>
        <rFont val="Times New Roman"/>
        <family val="1"/>
      </rPr>
      <t xml:space="preserve">         недель</t>
    </r>
  </si>
  <si>
    <r>
      <t xml:space="preserve">6 сем.             </t>
    </r>
    <r>
      <rPr>
        <sz val="14"/>
        <rFont val="Times New Roman"/>
        <family val="1"/>
      </rPr>
      <t>19</t>
    </r>
    <r>
      <rPr>
        <sz val="10"/>
        <rFont val="Times New Roman"/>
        <family val="1"/>
      </rPr>
      <t xml:space="preserve">         недели</t>
    </r>
  </si>
  <si>
    <r>
      <t xml:space="preserve">7 сем.              </t>
    </r>
    <r>
      <rPr>
        <sz val="14"/>
        <rFont val="Times New Roman"/>
        <family val="1"/>
      </rPr>
      <t>16</t>
    </r>
    <r>
      <rPr>
        <sz val="10"/>
        <rFont val="Times New Roman"/>
        <family val="1"/>
      </rPr>
      <t xml:space="preserve">          недель</t>
    </r>
  </si>
  <si>
    <r>
      <t xml:space="preserve">8 сем.              </t>
    </r>
    <r>
      <rPr>
        <sz val="14"/>
        <rFont val="Times New Roman"/>
        <family val="1"/>
      </rPr>
      <t>13</t>
    </r>
    <r>
      <rPr>
        <sz val="10"/>
        <rFont val="Times New Roman"/>
        <family val="1"/>
      </rPr>
      <t xml:space="preserve">           недель</t>
    </r>
  </si>
  <si>
    <r>
      <t xml:space="preserve">3 </t>
    </r>
    <r>
      <rPr>
        <vertAlign val="superscript"/>
        <sz val="14"/>
        <rFont val="Times New Roman"/>
        <family val="1"/>
      </rPr>
      <t>5</t>
    </r>
  </si>
  <si>
    <r>
      <t xml:space="preserve">3 </t>
    </r>
    <r>
      <rPr>
        <vertAlign val="superscript"/>
        <sz val="14"/>
        <rFont val="Times New Roman"/>
        <family val="1"/>
      </rPr>
      <t>4</t>
    </r>
  </si>
  <si>
    <r>
      <t xml:space="preserve">1 </t>
    </r>
    <r>
      <rPr>
        <vertAlign val="superscript"/>
        <sz val="14"/>
        <rFont val="Times New Roman"/>
        <family val="1"/>
      </rPr>
      <t>5</t>
    </r>
  </si>
  <si>
    <r>
      <t xml:space="preserve">2 </t>
    </r>
    <r>
      <rPr>
        <vertAlign val="superscript"/>
        <sz val="14"/>
        <rFont val="Times New Roman"/>
        <family val="1"/>
      </rPr>
      <t>8</t>
    </r>
  </si>
  <si>
    <r>
      <t>2</t>
    </r>
    <r>
      <rPr>
        <vertAlign val="superscript"/>
        <sz val="14"/>
        <rFont val="Times New Roman"/>
        <family val="1"/>
      </rPr>
      <t xml:space="preserve"> 7</t>
    </r>
  </si>
  <si>
    <t>4,5,6,7</t>
  </si>
  <si>
    <r>
      <t xml:space="preserve">1 </t>
    </r>
    <r>
      <rPr>
        <vertAlign val="superscript"/>
        <sz val="14"/>
        <rFont val="Times New Roman"/>
        <family val="1"/>
      </rPr>
      <t>3</t>
    </r>
  </si>
  <si>
    <t>Вид: Хореографическое творчество БХТ</t>
  </si>
  <si>
    <t>4,5,6,8</t>
  </si>
  <si>
    <t>2,3,7</t>
  </si>
  <si>
    <t>5,6,8</t>
  </si>
  <si>
    <t xml:space="preserve">    51.02.01 Народное художественное творчество </t>
  </si>
  <si>
    <t xml:space="preserve">    Утверждаю</t>
  </si>
  <si>
    <t xml:space="preserve">  Директор __________ Т.А.Шевцова</t>
  </si>
  <si>
    <t xml:space="preserve"> 20 июня 2014 г.</t>
  </si>
  <si>
    <t xml:space="preserve">    краевого государственного бюджетного образовательного учреждения </t>
  </si>
  <si>
    <t xml:space="preserve">    среднего профессионального образования</t>
  </si>
  <si>
    <t xml:space="preserve">          Настоящий учебный план краевого государственного бюджетного образовательного учреждения среднего профессионального образования «Алтайский краевой колледж культуры» разработан на основе Федерального государственного образовательного стандарта по специальности среднего профессионального образования (далее СПО), утверждённого приказом Министерства образования и науки  Российской Федерации № 723 от 28.06.2010 г.  зарегистрирован Министерством юстиции (рег. № 18121 от  11.08.2010 г.) 071501 Народное музыкальное творчество по видам: Театральное творчество, Хореографическое творчество, Фото - и видеотворчество, Этнохудожественное творчество.</t>
  </si>
  <si>
    <t xml:space="preserve">   6. Оценка качества освоения ОПОП СПО должна включать текущий контроль успеваемости, промежуточную аттестацию обучающихся и Г(И)А.</t>
  </si>
  <si>
    <t xml:space="preserve">  6.4. Г(И)А включает: Защита выпускной квалификационной работы (по видам)  - «Показ и защита творческой работы». Обязательное требование - соответствие тематики дипломной работы содержанию одного или нескольких профессиональных модулей. Государственный экзамен по: МДК 02.01. Педагогические основы преподавания творческих дисциплин, МДК 02.02. Учебно-методическое обеспечение учебного процесса.</t>
  </si>
  <si>
    <t>Председатель П(Ц)К ОГСЭ  ___________ Зубченко Т.А.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</si>
</sst>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00"/>
    <numFmt numFmtId="171" formatCode="0.0000"/>
    <numFmt numFmtId="172" formatCode="0.000"/>
  </numFmts>
  <fonts count="94">
    <font>
      <sz val="10"/>
      <name val="Arial Cyr"/>
      <family val="0"/>
    </font>
    <font>
      <sz val="8"/>
      <name val="Arial Cyr"/>
      <family val="0"/>
    </font>
    <font>
      <sz val="6"/>
      <name val="Arial Cyr"/>
      <family val="0"/>
    </font>
    <font>
      <sz val="7"/>
      <name val="Arial Cyr"/>
      <family val="0"/>
    </font>
    <font>
      <sz val="5.5"/>
      <name val="Arial Cyr"/>
      <family val="0"/>
    </font>
    <font>
      <i/>
      <sz val="4.5"/>
      <name val="Arial Cyr"/>
      <family val="0"/>
    </font>
    <font>
      <sz val="10"/>
      <name val="Times New Roman"/>
      <family val="1"/>
    </font>
    <font>
      <sz val="6"/>
      <name val="Times New Roman"/>
      <family val="1"/>
    </font>
    <font>
      <sz val="5"/>
      <name val="Times New Roman"/>
      <family val="1"/>
    </font>
    <font>
      <sz val="5.5"/>
      <name val="Times New Roman"/>
      <family val="1"/>
    </font>
    <font>
      <i/>
      <sz val="4.5"/>
      <name val="Times New Roman"/>
      <family val="1"/>
    </font>
    <font>
      <sz val="8"/>
      <name val="Times New Roman"/>
      <family val="1"/>
    </font>
    <font>
      <b/>
      <sz val="8"/>
      <name val="Tahoma"/>
      <family val="2"/>
    </font>
    <font>
      <sz val="8"/>
      <name val="Tahoma"/>
      <family val="2"/>
    </font>
    <font>
      <sz val="14"/>
      <name val="Times New Roman"/>
      <family val="1"/>
    </font>
    <font>
      <b/>
      <sz val="8"/>
      <name val="Times New Roman"/>
      <family val="1"/>
    </font>
    <font>
      <i/>
      <sz val="10"/>
      <name val="Arial Cyr"/>
      <family val="0"/>
    </font>
    <font>
      <b/>
      <sz val="8"/>
      <name val="Arial Cyr"/>
      <family val="0"/>
    </font>
    <font>
      <i/>
      <sz val="8"/>
      <name val="Arial CYR"/>
      <family val="0"/>
    </font>
    <font>
      <i/>
      <sz val="7"/>
      <name val="Arial Cyr"/>
      <family val="0"/>
    </font>
    <font>
      <sz val="9"/>
      <name val="Times New Roman"/>
      <family val="1"/>
    </font>
    <font>
      <sz val="11"/>
      <name val="Times New Roman"/>
      <family val="1"/>
    </font>
    <font>
      <b/>
      <sz val="11"/>
      <name val="Times New Roman"/>
      <family val="1"/>
    </font>
    <font>
      <sz val="12"/>
      <name val="Times New Roman"/>
      <family val="1"/>
    </font>
    <font>
      <b/>
      <sz val="10"/>
      <name val="Times New Roman"/>
      <family val="1"/>
    </font>
    <font>
      <b/>
      <sz val="12"/>
      <name val="Times New Roman"/>
      <family val="1"/>
    </font>
    <font>
      <sz val="8"/>
      <color indexed="10"/>
      <name val="Times New Roman"/>
      <family val="1"/>
    </font>
    <font>
      <sz val="9"/>
      <color indexed="40"/>
      <name val="Times New Roman"/>
      <family val="1"/>
    </font>
    <font>
      <b/>
      <sz val="14"/>
      <name val="Times New Roman"/>
      <family val="1"/>
    </font>
    <font>
      <sz val="12"/>
      <name val="Arial Cyr"/>
      <family val="0"/>
    </font>
    <font>
      <b/>
      <sz val="11"/>
      <name val="Arial Cyr"/>
      <family val="0"/>
    </font>
    <font>
      <sz val="13"/>
      <name val="Times New Roman"/>
      <family val="1"/>
    </font>
    <font>
      <sz val="16"/>
      <name val="Times New Roman"/>
      <family val="1"/>
    </font>
    <font>
      <sz val="16"/>
      <name val="Arial Cyr"/>
      <family val="0"/>
    </font>
    <font>
      <b/>
      <sz val="16"/>
      <name val="Times New Roman"/>
      <family val="1"/>
    </font>
    <font>
      <vertAlign val="superscript"/>
      <sz val="14"/>
      <name val="Times New Roman"/>
      <family val="1"/>
    </font>
    <font>
      <b/>
      <sz val="13"/>
      <name val="Times New Roman"/>
      <family val="1"/>
    </font>
    <font>
      <i/>
      <sz val="14"/>
      <name val="Times New Roman"/>
      <family val="1"/>
    </font>
    <font>
      <sz val="10"/>
      <color indexed="10"/>
      <name val="Times New Roman"/>
      <family val="1"/>
    </font>
    <font>
      <b/>
      <sz val="10"/>
      <color indexed="10"/>
      <name val="Times New Roman"/>
      <family val="1"/>
    </font>
    <font>
      <b/>
      <sz val="10"/>
      <color indexed="9"/>
      <name val="Times New Roman"/>
      <family val="1"/>
    </font>
    <font>
      <b/>
      <sz val="8"/>
      <color indexed="9"/>
      <name val="Times New Roman"/>
      <family val="1"/>
    </font>
    <font>
      <sz val="8"/>
      <color indexed="22"/>
      <name val="Times New Roman"/>
      <family val="1"/>
    </font>
    <font>
      <sz val="10"/>
      <color indexed="10"/>
      <name val="Arial Cyr"/>
      <family val="0"/>
    </font>
    <font>
      <sz val="14"/>
      <color indexed="23"/>
      <name val="Times New Roman"/>
      <family val="1"/>
    </font>
    <font>
      <sz val="14"/>
      <name val="Arial Cyr"/>
      <family val="0"/>
    </font>
    <font>
      <sz val="14"/>
      <color indexed="55"/>
      <name val="Times New Roman"/>
      <family val="1"/>
    </font>
    <font>
      <b/>
      <vertAlign val="superscript"/>
      <sz val="14"/>
      <name val="Times New Roman"/>
      <family val="1"/>
    </font>
    <font>
      <sz val="11"/>
      <color indexed="55"/>
      <name val="Times New Roman"/>
      <family val="1"/>
    </font>
    <font>
      <vertAlign val="subscript"/>
      <sz val="14"/>
      <name val="Times New Roman"/>
      <family val="1"/>
    </font>
    <font>
      <sz val="12"/>
      <color indexed="10"/>
      <name val="Times New Roman"/>
      <family val="1"/>
    </font>
    <font>
      <sz val="14"/>
      <color indexed="10"/>
      <name val="Times New Roman"/>
      <family val="1"/>
    </font>
    <font>
      <sz val="11"/>
      <name val="Arial Cyr"/>
      <family val="0"/>
    </font>
    <font>
      <i/>
      <sz val="11"/>
      <name val="Times New Roman"/>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2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2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2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2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style="hair"/>
      <top style="hair"/>
      <bottom style="thin"/>
    </border>
    <border>
      <left style="thin"/>
      <right style="thin"/>
      <top>
        <color indexed="63"/>
      </top>
      <bottom>
        <color indexed="63"/>
      </bottom>
    </border>
    <border>
      <left style="hair"/>
      <right style="thin"/>
      <top style="thin"/>
      <bottom>
        <color indexed="63"/>
      </bottom>
    </border>
    <border>
      <left style="hair"/>
      <right style="thin"/>
      <top style="hair"/>
      <bottom>
        <color indexed="63"/>
      </bottom>
    </border>
    <border>
      <left style="hair"/>
      <right>
        <color indexed="63"/>
      </right>
      <top style="hair"/>
      <bottom style="thin"/>
    </border>
    <border>
      <left style="hair"/>
      <right>
        <color indexed="63"/>
      </right>
      <top style="thin"/>
      <bottom style="hair"/>
    </border>
    <border>
      <left style="thin"/>
      <right style="thin"/>
      <top>
        <color indexed="63"/>
      </top>
      <bottom style="thin"/>
    </border>
    <border>
      <left>
        <color indexed="63"/>
      </left>
      <right style="hair"/>
      <top style="thin"/>
      <bottom>
        <color indexed="63"/>
      </bottom>
    </border>
    <border>
      <left style="thin"/>
      <right style="hair"/>
      <top>
        <color indexed="63"/>
      </top>
      <bottom style="hair"/>
    </border>
    <border>
      <left style="thin"/>
      <right style="thin"/>
      <top style="thin"/>
      <bottom style="hair"/>
    </border>
    <border>
      <left>
        <color indexed="63"/>
      </left>
      <right style="hair"/>
      <top style="hair"/>
      <bottom>
        <color indexed="63"/>
      </bottom>
    </border>
    <border>
      <left>
        <color indexed="63"/>
      </left>
      <right>
        <color indexed="63"/>
      </right>
      <top style="thin"/>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style="thin"/>
      <top>
        <color indexed="63"/>
      </top>
      <bottom style="hair"/>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hair"/>
      <bottom style="hair"/>
    </border>
    <border>
      <left style="hair"/>
      <right>
        <color indexed="63"/>
      </right>
      <top>
        <color indexed="63"/>
      </top>
      <bottom style="hair"/>
    </border>
    <border>
      <left style="hair"/>
      <right style="hair"/>
      <top>
        <color indexed="63"/>
      </top>
      <bottom>
        <color indexed="63"/>
      </bottom>
    </border>
    <border>
      <left style="thin"/>
      <right style="thin"/>
      <top style="hair"/>
      <bottom style="hair"/>
    </border>
    <border>
      <left>
        <color indexed="63"/>
      </left>
      <right style="hair"/>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hair"/>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hair"/>
      <bottom style="thin"/>
    </border>
    <border>
      <left>
        <color indexed="63"/>
      </left>
      <right style="hair"/>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style="hair"/>
      <bottom style="thin"/>
    </border>
    <border>
      <left>
        <color indexed="63"/>
      </left>
      <right style="thin"/>
      <top style="hair"/>
      <bottom style="hair"/>
    </border>
    <border>
      <left>
        <color indexed="63"/>
      </left>
      <right style="thin"/>
      <top style="thin"/>
      <bottom style="hair"/>
    </border>
    <border>
      <left>
        <color indexed="63"/>
      </left>
      <right style="thin"/>
      <top style="hair"/>
      <bottom>
        <color indexed="63"/>
      </bottom>
    </border>
    <border>
      <left style="medium"/>
      <right>
        <color indexed="63"/>
      </right>
      <top style="hair"/>
      <bottom style="hair"/>
    </border>
    <border>
      <left>
        <color indexed="63"/>
      </left>
      <right style="medium"/>
      <top style="hair"/>
      <bottom style="hair"/>
    </border>
    <border>
      <left>
        <color indexed="63"/>
      </left>
      <right style="dashed"/>
      <top style="thin"/>
      <bottom style="hair"/>
    </border>
    <border>
      <left>
        <color indexed="63"/>
      </left>
      <right style="hair"/>
      <top style="thin"/>
      <bottom style="thin"/>
    </border>
    <border>
      <left style="hair"/>
      <right>
        <color indexed="63"/>
      </right>
      <top style="thin"/>
      <bottom style="thin"/>
    </border>
    <border>
      <left style="dashed"/>
      <right>
        <color indexed="63"/>
      </right>
      <top style="thin"/>
      <bottom style="hair"/>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7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909">
    <xf numFmtId="0" fontId="0" fillId="0" borderId="0" xfId="0" applyAlignment="1">
      <alignment/>
    </xf>
    <xf numFmtId="0" fontId="2" fillId="0" borderId="0" xfId="0" applyFont="1" applyAlignment="1">
      <alignment/>
    </xf>
    <xf numFmtId="0" fontId="5" fillId="0" borderId="0" xfId="0" applyFont="1" applyAlignment="1">
      <alignment horizontal="center" vertical="center"/>
    </xf>
    <xf numFmtId="0" fontId="3" fillId="0" borderId="0" xfId="0" applyFont="1" applyAlignment="1">
      <alignment/>
    </xf>
    <xf numFmtId="0" fontId="4" fillId="0" borderId="0" xfId="0" applyFont="1" applyAlignment="1">
      <alignment/>
    </xf>
    <xf numFmtId="0" fontId="0" fillId="0" borderId="0" xfId="0" applyAlignment="1">
      <alignment horizontal="center" vertical="center"/>
    </xf>
    <xf numFmtId="0" fontId="6" fillId="0" borderId="0" xfId="0" applyFont="1" applyAlignment="1">
      <alignment/>
    </xf>
    <xf numFmtId="0" fontId="7" fillId="0" borderId="0" xfId="0" applyFont="1" applyAlignment="1">
      <alignment/>
    </xf>
    <xf numFmtId="0" fontId="9" fillId="0" borderId="0" xfId="0" applyFont="1" applyAlignment="1">
      <alignment/>
    </xf>
    <xf numFmtId="0" fontId="10" fillId="0" borderId="10" xfId="0" applyFont="1" applyBorder="1" applyAlignment="1">
      <alignment horizontal="center" vertical="center"/>
    </xf>
    <xf numFmtId="0" fontId="0" fillId="0" borderId="0" xfId="0" applyAlignment="1">
      <alignment/>
    </xf>
    <xf numFmtId="0" fontId="14" fillId="0" borderId="0" xfId="0" applyFont="1" applyAlignment="1">
      <alignment/>
    </xf>
    <xf numFmtId="0" fontId="14" fillId="0" borderId="0" xfId="0" applyFont="1" applyAlignment="1">
      <alignment horizontal="center"/>
    </xf>
    <xf numFmtId="0" fontId="14" fillId="0" borderId="11" xfId="0" applyFont="1" applyBorder="1" applyAlignment="1">
      <alignment/>
    </xf>
    <xf numFmtId="0" fontId="14" fillId="0" borderId="0" xfId="0" applyFont="1" applyBorder="1" applyAlignment="1">
      <alignment horizontal="center"/>
    </xf>
    <xf numFmtId="0" fontId="14" fillId="0" borderId="12" xfId="0" applyFont="1" applyBorder="1" applyAlignment="1">
      <alignment/>
    </xf>
    <xf numFmtId="0" fontId="14" fillId="0" borderId="13" xfId="0" applyFont="1" applyBorder="1" applyAlignment="1">
      <alignment horizontal="center"/>
    </xf>
    <xf numFmtId="0" fontId="14" fillId="0" borderId="14" xfId="0" applyFont="1" applyBorder="1" applyAlignment="1">
      <alignment/>
    </xf>
    <xf numFmtId="0" fontId="14" fillId="0" borderId="15" xfId="0" applyFont="1" applyBorder="1" applyAlignment="1">
      <alignment horizontal="center"/>
    </xf>
    <xf numFmtId="0" fontId="14" fillId="0" borderId="16" xfId="0" applyFont="1" applyBorder="1" applyAlignment="1">
      <alignment/>
    </xf>
    <xf numFmtId="0" fontId="14" fillId="0" borderId="10" xfId="0" applyFont="1" applyBorder="1" applyAlignment="1">
      <alignment horizont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5" fillId="33" borderId="17" xfId="0" applyFont="1" applyFill="1" applyBorder="1" applyAlignment="1">
      <alignment horizontal="center" vertical="center"/>
    </xf>
    <xf numFmtId="0" fontId="16" fillId="33" borderId="17" xfId="0" applyFont="1" applyFill="1" applyBorder="1" applyAlignment="1">
      <alignment horizontal="center" vertical="center"/>
    </xf>
    <xf numFmtId="0" fontId="3" fillId="0" borderId="0" xfId="0" applyFont="1" applyAlignment="1">
      <alignment/>
    </xf>
    <xf numFmtId="0" fontId="3" fillId="0" borderId="0" xfId="0" applyFont="1" applyAlignment="1">
      <alignment horizontal="center" vertical="top"/>
    </xf>
    <xf numFmtId="0" fontId="3" fillId="0" borderId="0" xfId="0" applyFont="1" applyAlignment="1">
      <alignment horizontal="center"/>
    </xf>
    <xf numFmtId="0" fontId="7" fillId="0" borderId="0" xfId="0" applyFont="1" applyFill="1" applyAlignment="1">
      <alignment horizontal="left"/>
    </xf>
    <xf numFmtId="0" fontId="5" fillId="33" borderId="18" xfId="0" applyFont="1" applyFill="1" applyBorder="1" applyAlignment="1">
      <alignment horizontal="center" vertical="center"/>
    </xf>
    <xf numFmtId="0" fontId="18" fillId="0" borderId="19"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 fillId="0" borderId="0" xfId="0" applyFont="1" applyAlignment="1">
      <alignment horizontal="center" vertical="center"/>
    </xf>
    <xf numFmtId="0" fontId="1" fillId="0" borderId="0" xfId="0" applyFont="1" applyAlignment="1">
      <alignment/>
    </xf>
    <xf numFmtId="0" fontId="6" fillId="0" borderId="13" xfId="0" applyFont="1" applyBorder="1" applyAlignment="1">
      <alignment/>
    </xf>
    <xf numFmtId="0" fontId="9" fillId="0" borderId="13" xfId="0" applyFont="1" applyBorder="1" applyAlignment="1">
      <alignment vertical="center"/>
    </xf>
    <xf numFmtId="0" fontId="18" fillId="0" borderId="19" xfId="0" applyFont="1" applyBorder="1" applyAlignment="1">
      <alignment horizontal="center" vertical="center"/>
    </xf>
    <xf numFmtId="0" fontId="11" fillId="0" borderId="0" xfId="0" applyFont="1" applyBorder="1" applyAlignment="1">
      <alignment/>
    </xf>
    <xf numFmtId="0" fontId="7" fillId="0" borderId="0" xfId="0" applyFont="1" applyBorder="1" applyAlignment="1">
      <alignment vertical="center"/>
    </xf>
    <xf numFmtId="0" fontId="1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17" fillId="0" borderId="0" xfId="0" applyFont="1" applyAlignment="1">
      <alignment horizontal="right"/>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 fillId="0" borderId="25"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0" fontId="1" fillId="34" borderId="0" xfId="0" applyFont="1" applyFill="1" applyAlignment="1">
      <alignment/>
    </xf>
    <xf numFmtId="0" fontId="1" fillId="0" borderId="0" xfId="0" applyFont="1" applyAlignment="1">
      <alignment vertical="center"/>
    </xf>
    <xf numFmtId="0" fontId="11" fillId="0" borderId="0" xfId="0" applyFont="1" applyAlignment="1">
      <alignment/>
    </xf>
    <xf numFmtId="0" fontId="8" fillId="0" borderId="0" xfId="0" applyFont="1" applyBorder="1" applyAlignment="1">
      <alignment horizontal="center" vertical="center"/>
    </xf>
    <xf numFmtId="0" fontId="1" fillId="0" borderId="0" xfId="0" applyFont="1" applyAlignment="1">
      <alignment/>
    </xf>
    <xf numFmtId="0" fontId="15" fillId="0" borderId="0" xfId="0" applyFont="1" applyAlignment="1">
      <alignment horizontal="justify"/>
    </xf>
    <xf numFmtId="0" fontId="11" fillId="0" borderId="0" xfId="0" applyFont="1" applyAlignment="1">
      <alignment horizontal="justify"/>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4" fillId="0" borderId="29"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0" fontId="14" fillId="0" borderId="26" xfId="0" applyFont="1" applyBorder="1" applyAlignment="1">
      <alignment horizontal="righ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Alignment="1">
      <alignment vertical="center"/>
    </xf>
    <xf numFmtId="0" fontId="14" fillId="0" borderId="36" xfId="0" applyFont="1" applyBorder="1" applyAlignment="1">
      <alignment horizontal="center" vertical="center" wrapText="1"/>
    </xf>
    <xf numFmtId="0" fontId="9" fillId="0" borderId="0" xfId="0" applyFont="1" applyBorder="1" applyAlignment="1">
      <alignment vertical="center"/>
    </xf>
    <xf numFmtId="0" fontId="6" fillId="0" borderId="30" xfId="0" applyFont="1" applyBorder="1" applyAlignment="1">
      <alignment horizontal="center" vertical="center"/>
    </xf>
    <xf numFmtId="0" fontId="24"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4" xfId="0" applyFont="1" applyBorder="1" applyAlignment="1">
      <alignment horizontal="center" vertical="center"/>
    </xf>
    <xf numFmtId="0" fontId="20" fillId="0" borderId="38" xfId="0" applyFont="1" applyBorder="1" applyAlignment="1">
      <alignment horizontal="center" vertical="center"/>
    </xf>
    <xf numFmtId="0" fontId="24" fillId="34" borderId="29" xfId="0" applyFont="1" applyFill="1" applyBorder="1" applyAlignment="1">
      <alignment horizontal="center" vertical="center"/>
    </xf>
    <xf numFmtId="0" fontId="24" fillId="0" borderId="32"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10" fillId="0" borderId="16" xfId="0" applyFont="1" applyBorder="1" applyAlignment="1">
      <alignment horizontal="center" vertical="center"/>
    </xf>
    <xf numFmtId="0" fontId="11" fillId="0" borderId="32" xfId="0" applyFont="1" applyBorder="1" applyAlignment="1">
      <alignment horizont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center"/>
    </xf>
    <xf numFmtId="0" fontId="6" fillId="0" borderId="35" xfId="0" applyFont="1" applyBorder="1" applyAlignment="1">
      <alignment horizontal="center"/>
    </xf>
    <xf numFmtId="0" fontId="6" fillId="0" borderId="31" xfId="0" applyFont="1" applyBorder="1" applyAlignment="1">
      <alignment horizontal="center" vertical="center"/>
    </xf>
    <xf numFmtId="0" fontId="6" fillId="0" borderId="37" xfId="0" applyFont="1" applyBorder="1" applyAlignment="1">
      <alignment horizontal="center"/>
    </xf>
    <xf numFmtId="0" fontId="6" fillId="0" borderId="13" xfId="0" applyFont="1" applyBorder="1" applyAlignment="1">
      <alignment horizontal="center"/>
    </xf>
    <xf numFmtId="0" fontId="0" fillId="0" borderId="0" xfId="0" applyAlignment="1">
      <alignment horizont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6" fillId="0" borderId="31" xfId="0" applyFont="1" applyBorder="1" applyAlignment="1">
      <alignment horizontal="center" vertical="center"/>
    </xf>
    <xf numFmtId="0" fontId="11" fillId="0" borderId="36" xfId="0" applyFont="1" applyBorder="1" applyAlignment="1">
      <alignment vertical="center"/>
    </xf>
    <xf numFmtId="0" fontId="8" fillId="0" borderId="37" xfId="0" applyFont="1" applyBorder="1" applyAlignment="1">
      <alignment horizontal="center" vertical="center"/>
    </xf>
    <xf numFmtId="0" fontId="20" fillId="0" borderId="15" xfId="0" applyFont="1" applyBorder="1" applyAlignment="1">
      <alignment vertical="center" wrapText="1"/>
    </xf>
    <xf numFmtId="0" fontId="20" fillId="0" borderId="24" xfId="0" applyFont="1" applyBorder="1" applyAlignment="1">
      <alignment vertical="center" wrapText="1"/>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11" fillId="0" borderId="33" xfId="0" applyFont="1" applyBorder="1" applyAlignment="1">
      <alignment horizont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8" fillId="0" borderId="31" xfId="0" applyFont="1" applyBorder="1" applyAlignment="1">
      <alignment horizontal="center" vertical="center"/>
    </xf>
    <xf numFmtId="0" fontId="8" fillId="0" borderId="36" xfId="0" applyFont="1" applyBorder="1" applyAlignment="1">
      <alignment horizontal="center" vertical="center"/>
    </xf>
    <xf numFmtId="0" fontId="0" fillId="0" borderId="32" xfId="0" applyFont="1" applyBorder="1" applyAlignment="1">
      <alignment vertical="center"/>
    </xf>
    <xf numFmtId="0" fontId="11" fillId="0" borderId="37" xfId="0" applyFont="1" applyBorder="1" applyAlignment="1">
      <alignment horizontal="center" vertical="center"/>
    </xf>
    <xf numFmtId="0" fontId="11" fillId="0" borderId="29" xfId="0" applyFont="1" applyBorder="1" applyAlignment="1">
      <alignment horizontal="center"/>
    </xf>
    <xf numFmtId="0" fontId="11" fillId="0" borderId="30"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20" fillId="0" borderId="35" xfId="0" applyFont="1" applyBorder="1" applyAlignment="1">
      <alignment horizontal="center" vertical="center"/>
    </xf>
    <xf numFmtId="0" fontId="20" fillId="0" borderId="31"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4" fillId="0" borderId="33" xfId="0" applyFont="1" applyBorder="1" applyAlignment="1">
      <alignment horizontal="center" vertical="center"/>
    </xf>
    <xf numFmtId="0" fontId="6" fillId="0" borderId="30" xfId="0" applyFont="1" applyBorder="1" applyAlignment="1">
      <alignment horizontal="center"/>
    </xf>
    <xf numFmtId="0" fontId="6" fillId="0" borderId="34" xfId="0" applyFont="1" applyBorder="1" applyAlignment="1">
      <alignment horizontal="center"/>
    </xf>
    <xf numFmtId="0" fontId="6" fillId="0" borderId="36" xfId="0" applyFont="1" applyBorder="1" applyAlignment="1">
      <alignment horizontal="center"/>
    </xf>
    <xf numFmtId="0" fontId="6" fillId="0" borderId="31" xfId="0" applyFont="1" applyBorder="1" applyAlignment="1">
      <alignment horizontal="center"/>
    </xf>
    <xf numFmtId="0" fontId="6" fillId="0" borderId="43" xfId="0" applyFont="1" applyBorder="1" applyAlignment="1">
      <alignment horizontal="center"/>
    </xf>
    <xf numFmtId="0" fontId="6" fillId="0" borderId="24" xfId="0" applyFont="1" applyBorder="1" applyAlignment="1">
      <alignment horizontal="center" textRotation="90"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1" fillId="0" borderId="36" xfId="0" applyFont="1" applyBorder="1" applyAlignment="1">
      <alignment horizontal="center" vertical="center"/>
    </xf>
    <xf numFmtId="0" fontId="20" fillId="0" borderId="44" xfId="0" applyFont="1" applyBorder="1" applyAlignment="1">
      <alignment horizontal="center" vertical="center"/>
    </xf>
    <xf numFmtId="0" fontId="20" fillId="0" borderId="29" xfId="0" applyFont="1" applyBorder="1" applyAlignment="1">
      <alignment horizontal="center" vertical="center"/>
    </xf>
    <xf numFmtId="0" fontId="20" fillId="0" borderId="32" xfId="0" applyFont="1" applyBorder="1" applyAlignment="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vertical="center"/>
    </xf>
    <xf numFmtId="0" fontId="27" fillId="0" borderId="34" xfId="0" applyFont="1" applyBorder="1" applyAlignment="1">
      <alignment vertical="center"/>
    </xf>
    <xf numFmtId="0" fontId="20" fillId="0" borderId="36" xfId="0" applyFont="1" applyBorder="1" applyAlignment="1">
      <alignment vertical="center"/>
    </xf>
    <xf numFmtId="0" fontId="1" fillId="34" borderId="0" xfId="0" applyFont="1" applyFill="1" applyAlignment="1">
      <alignment horizontal="center"/>
    </xf>
    <xf numFmtId="1" fontId="24" fillId="0" borderId="29" xfId="0" applyNumberFormat="1" applyFont="1" applyBorder="1" applyAlignment="1">
      <alignment horizontal="center" vertical="center"/>
    </xf>
    <xf numFmtId="1" fontId="24" fillId="0" borderId="43" xfId="0" applyNumberFormat="1" applyFont="1" applyBorder="1" applyAlignment="1">
      <alignment horizontal="center" vertical="center"/>
    </xf>
    <xf numFmtId="1" fontId="24" fillId="34" borderId="29" xfId="0" applyNumberFormat="1" applyFont="1" applyFill="1" applyBorder="1" applyAlignment="1">
      <alignment horizontal="center" vertical="center"/>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6" fillId="0" borderId="45" xfId="0" applyFont="1" applyBorder="1" applyAlignment="1">
      <alignment horizontal="center" vertical="center"/>
    </xf>
    <xf numFmtId="0" fontId="24" fillId="34" borderId="18" xfId="0" applyFont="1" applyFill="1" applyBorder="1" applyAlignment="1">
      <alignment horizontal="center" vertical="center"/>
    </xf>
    <xf numFmtId="1" fontId="24" fillId="34" borderId="46" xfId="0" applyNumberFormat="1" applyFont="1" applyFill="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21" fillId="0" borderId="35" xfId="0" applyFont="1" applyBorder="1" applyAlignment="1">
      <alignment horizontal="center"/>
    </xf>
    <xf numFmtId="1" fontId="6" fillId="0" borderId="47" xfId="0" applyNumberFormat="1" applyFont="1" applyBorder="1" applyAlignment="1">
      <alignment horizontal="center" vertical="center"/>
    </xf>
    <xf numFmtId="1" fontId="24" fillId="34" borderId="48" xfId="0" applyNumberFormat="1" applyFont="1" applyFill="1" applyBorder="1" applyAlignment="1">
      <alignment horizontal="center" vertical="center"/>
    </xf>
    <xf numFmtId="0" fontId="23" fillId="0" borderId="30" xfId="0" applyFont="1" applyBorder="1" applyAlignment="1">
      <alignment horizontal="center"/>
    </xf>
    <xf numFmtId="0" fontId="23" fillId="0" borderId="34" xfId="0" applyFont="1" applyBorder="1" applyAlignment="1">
      <alignment horizontal="center"/>
    </xf>
    <xf numFmtId="0" fontId="23" fillId="0" borderId="35" xfId="0" applyFont="1" applyBorder="1" applyAlignment="1">
      <alignment horizont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0" xfId="0" applyFont="1" applyBorder="1" applyAlignment="1">
      <alignment horizontal="center" vertical="center"/>
    </xf>
    <xf numFmtId="0" fontId="23" fillId="0" borderId="36" xfId="0" applyFont="1" applyBorder="1" applyAlignment="1">
      <alignment horizontal="center"/>
    </xf>
    <xf numFmtId="0" fontId="23" fillId="0" borderId="31"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9" xfId="0" applyFont="1" applyBorder="1" applyAlignment="1">
      <alignment horizontal="center" vertical="center"/>
    </xf>
    <xf numFmtId="0" fontId="23" fillId="0" borderId="44"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xf>
    <xf numFmtId="0" fontId="23" fillId="0" borderId="49" xfId="0" applyFont="1" applyBorder="1" applyAlignment="1">
      <alignment horizontal="center" vertical="center"/>
    </xf>
    <xf numFmtId="0" fontId="23" fillId="34" borderId="30" xfId="0" applyFont="1" applyFill="1" applyBorder="1" applyAlignment="1">
      <alignment horizontal="center" vertical="center"/>
    </xf>
    <xf numFmtId="0" fontId="29" fillId="0" borderId="0" xfId="0" applyFont="1" applyAlignment="1">
      <alignment/>
    </xf>
    <xf numFmtId="0" fontId="23" fillId="0" borderId="0" xfId="0" applyFont="1" applyAlignment="1">
      <alignment/>
    </xf>
    <xf numFmtId="0" fontId="23" fillId="0" borderId="0" xfId="0" applyFont="1" applyAlignment="1">
      <alignment/>
    </xf>
    <xf numFmtId="0" fontId="23" fillId="0" borderId="0" xfId="0" applyFont="1" applyAlignment="1">
      <alignment horizontal="center"/>
    </xf>
    <xf numFmtId="1" fontId="23" fillId="0" borderId="30" xfId="0" applyNumberFormat="1" applyFont="1" applyBorder="1" applyAlignment="1">
      <alignment horizontal="center" vertical="center"/>
    </xf>
    <xf numFmtId="1" fontId="23" fillId="0" borderId="44" xfId="0" applyNumberFormat="1" applyFont="1" applyBorder="1" applyAlignment="1">
      <alignment horizontal="center" vertical="center"/>
    </xf>
    <xf numFmtId="0" fontId="23" fillId="34" borderId="38" xfId="0" applyFont="1" applyFill="1" applyBorder="1" applyAlignment="1">
      <alignment horizontal="center" vertical="center"/>
    </xf>
    <xf numFmtId="0" fontId="23" fillId="0" borderId="38" xfId="0" applyFont="1" applyBorder="1" applyAlignment="1">
      <alignment horizontal="center" vertical="center"/>
    </xf>
    <xf numFmtId="0" fontId="23" fillId="0" borderId="29" xfId="0" applyFont="1" applyBorder="1" applyAlignment="1">
      <alignment horizontal="center" vertical="center"/>
    </xf>
    <xf numFmtId="0" fontId="24" fillId="34" borderId="50" xfId="0" applyFont="1" applyFill="1" applyBorder="1" applyAlignment="1">
      <alignment horizontal="center" vertical="center"/>
    </xf>
    <xf numFmtId="0" fontId="86" fillId="29" borderId="0" xfId="52" applyAlignment="1">
      <alignment/>
    </xf>
    <xf numFmtId="0" fontId="23" fillId="0" borderId="31" xfId="0" applyFont="1" applyBorder="1" applyAlignment="1">
      <alignment horizontal="center"/>
    </xf>
    <xf numFmtId="0" fontId="14" fillId="34" borderId="46" xfId="0" applyFont="1" applyFill="1" applyBorder="1" applyAlignment="1">
      <alignment horizontal="center" vertical="center"/>
    </xf>
    <xf numFmtId="0" fontId="23" fillId="0" borderId="51" xfId="0" applyFont="1" applyBorder="1" applyAlignment="1">
      <alignment horizontal="center" vertical="center"/>
    </xf>
    <xf numFmtId="0" fontId="14" fillId="34" borderId="52" xfId="0" applyFont="1" applyFill="1" applyBorder="1" applyAlignment="1">
      <alignment horizontal="center" vertical="center"/>
    </xf>
    <xf numFmtId="0" fontId="23" fillId="0" borderId="53" xfId="0" applyFont="1" applyBorder="1" applyAlignment="1">
      <alignment horizontal="center" vertical="center"/>
    </xf>
    <xf numFmtId="0" fontId="23" fillId="0" borderId="33" xfId="0" applyFont="1" applyBorder="1" applyAlignment="1">
      <alignment horizontal="center" vertical="center"/>
    </xf>
    <xf numFmtId="0" fontId="11" fillId="34" borderId="54" xfId="0" applyFont="1" applyFill="1" applyBorder="1" applyAlignment="1">
      <alignment horizontal="center"/>
    </xf>
    <xf numFmtId="0" fontId="11" fillId="34" borderId="55" xfId="0" applyFont="1" applyFill="1" applyBorder="1" applyAlignment="1">
      <alignment horizontal="center"/>
    </xf>
    <xf numFmtId="0" fontId="11" fillId="34" borderId="22" xfId="0" applyFont="1" applyFill="1" applyBorder="1" applyAlignment="1">
      <alignment horizont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6" fillId="0" borderId="49" xfId="0" applyFont="1" applyBorder="1" applyAlignment="1">
      <alignment horizontal="center" vertical="center"/>
    </xf>
    <xf numFmtId="0" fontId="6" fillId="0" borderId="40" xfId="0" applyFont="1" applyBorder="1" applyAlignment="1">
      <alignment horizontal="center" vertical="center"/>
    </xf>
    <xf numFmtId="0" fontId="11"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43" xfId="0" applyFont="1" applyBorder="1" applyAlignment="1">
      <alignment horizontal="center" vertical="center"/>
    </xf>
    <xf numFmtId="0" fontId="14" fillId="34" borderId="10" xfId="0" applyFont="1" applyFill="1" applyBorder="1" applyAlignment="1">
      <alignment horizontal="center" vertical="center"/>
    </xf>
    <xf numFmtId="0" fontId="14" fillId="34" borderId="61" xfId="0" applyFont="1" applyFill="1" applyBorder="1" applyAlignment="1">
      <alignment horizontal="center" vertical="center"/>
    </xf>
    <xf numFmtId="0" fontId="31" fillId="34" borderId="30" xfId="0" applyFont="1" applyFill="1" applyBorder="1" applyAlignment="1">
      <alignment horizontal="center" vertical="center"/>
    </xf>
    <xf numFmtId="0" fontId="25" fillId="0" borderId="51" xfId="0" applyFont="1" applyBorder="1" applyAlignment="1">
      <alignment horizontal="center" vertical="center"/>
    </xf>
    <xf numFmtId="1" fontId="25" fillId="0" borderId="39" xfId="0" applyNumberFormat="1" applyFont="1" applyBorder="1" applyAlignment="1">
      <alignment horizontal="center" vertical="center"/>
    </xf>
    <xf numFmtId="0" fontId="25" fillId="34" borderId="38" xfId="0" applyFont="1" applyFill="1" applyBorder="1" applyAlignment="1">
      <alignment horizontal="center" vertical="center"/>
    </xf>
    <xf numFmtId="0" fontId="23" fillId="0" borderId="62" xfId="0" applyFont="1" applyBorder="1" applyAlignment="1">
      <alignment horizontal="center" vertical="center"/>
    </xf>
    <xf numFmtId="1" fontId="25" fillId="34" borderId="53" xfId="0" applyNumberFormat="1" applyFont="1" applyFill="1" applyBorder="1" applyAlignment="1">
      <alignment horizontal="center" vertical="center"/>
    </xf>
    <xf numFmtId="1" fontId="25" fillId="34" borderId="63" xfId="0" applyNumberFormat="1" applyFont="1" applyFill="1" applyBorder="1" applyAlignment="1">
      <alignment horizontal="center" vertical="center"/>
    </xf>
    <xf numFmtId="0" fontId="6" fillId="0" borderId="44" xfId="0" applyFont="1" applyBorder="1" applyAlignment="1">
      <alignment horizontal="center"/>
    </xf>
    <xf numFmtId="0" fontId="6" fillId="0" borderId="54" xfId="0" applyFont="1" applyBorder="1" applyAlignment="1">
      <alignment horizontal="center" vertical="center"/>
    </xf>
    <xf numFmtId="0" fontId="6" fillId="0" borderId="64" xfId="0" applyFont="1" applyBorder="1" applyAlignment="1">
      <alignment horizontal="center" vertical="center"/>
    </xf>
    <xf numFmtId="0" fontId="6" fillId="0" borderId="55" xfId="0" applyFont="1" applyBorder="1" applyAlignment="1">
      <alignment horizontal="center" vertical="center"/>
    </xf>
    <xf numFmtId="1" fontId="25" fillId="34" borderId="65" xfId="0" applyNumberFormat="1" applyFont="1" applyFill="1" applyBorder="1" applyAlignment="1">
      <alignment horizontal="center" vertical="center"/>
    </xf>
    <xf numFmtId="0" fontId="6" fillId="0" borderId="39" xfId="0" applyFont="1" applyBorder="1" applyAlignment="1">
      <alignment horizontal="center"/>
    </xf>
    <xf numFmtId="0" fontId="6" fillId="34" borderId="58" xfId="0" applyFont="1" applyFill="1" applyBorder="1" applyAlignment="1">
      <alignment horizontal="center"/>
    </xf>
    <xf numFmtId="1" fontId="23" fillId="34" borderId="63" xfId="0" applyNumberFormat="1" applyFont="1" applyFill="1" applyBorder="1" applyAlignment="1">
      <alignment horizontal="center" vertical="center"/>
    </xf>
    <xf numFmtId="0" fontId="23" fillId="34" borderId="30" xfId="0" applyFont="1" applyFill="1" applyBorder="1" applyAlignment="1">
      <alignment horizontal="center"/>
    </xf>
    <xf numFmtId="0" fontId="23" fillId="34" borderId="49" xfId="0" applyFont="1" applyFill="1" applyBorder="1" applyAlignment="1">
      <alignment horizontal="center"/>
    </xf>
    <xf numFmtId="0" fontId="23" fillId="34" borderId="40" xfId="0" applyFont="1" applyFill="1" applyBorder="1" applyAlignment="1">
      <alignment horizontal="center"/>
    </xf>
    <xf numFmtId="0" fontId="23" fillId="0" borderId="0" xfId="0" applyFont="1" applyAlignment="1">
      <alignment horizontal="left"/>
    </xf>
    <xf numFmtId="49" fontId="23" fillId="0" borderId="0" xfId="0" applyNumberFormat="1" applyFont="1" applyBorder="1" applyAlignment="1">
      <alignment/>
    </xf>
    <xf numFmtId="0" fontId="23" fillId="34" borderId="34" xfId="0" applyFont="1" applyFill="1" applyBorder="1" applyAlignment="1">
      <alignment horizontal="center"/>
    </xf>
    <xf numFmtId="1" fontId="24" fillId="34" borderId="10" xfId="0" applyNumberFormat="1" applyFont="1" applyFill="1" applyBorder="1" applyAlignment="1">
      <alignment horizontal="center" vertical="center"/>
    </xf>
    <xf numFmtId="0" fontId="24" fillId="34" borderId="48" xfId="0" applyFont="1" applyFill="1" applyBorder="1" applyAlignment="1">
      <alignment horizontal="center" vertical="center"/>
    </xf>
    <xf numFmtId="0" fontId="24" fillId="34" borderId="10" xfId="0" applyFont="1" applyFill="1" applyBorder="1" applyAlignment="1">
      <alignment horizontal="center" vertical="center"/>
    </xf>
    <xf numFmtId="0" fontId="38" fillId="0" borderId="29" xfId="0" applyFont="1" applyBorder="1" applyAlignment="1">
      <alignment horizontal="center" vertical="center"/>
    </xf>
    <xf numFmtId="0" fontId="38" fillId="0" borderId="32" xfId="0" applyFont="1" applyBorder="1" applyAlignment="1">
      <alignment horizontal="center" vertical="center"/>
    </xf>
    <xf numFmtId="1" fontId="25" fillId="34" borderId="34" xfId="0" applyNumberFormat="1" applyFont="1" applyFill="1" applyBorder="1" applyAlignment="1">
      <alignment horizontal="center" vertical="center"/>
    </xf>
    <xf numFmtId="1" fontId="25" fillId="34" borderId="35" xfId="0" applyNumberFormat="1" applyFont="1" applyFill="1" applyBorder="1" applyAlignment="1">
      <alignment horizontal="center" vertical="center"/>
    </xf>
    <xf numFmtId="0" fontId="6" fillId="34" borderId="35" xfId="0" applyFont="1" applyFill="1" applyBorder="1" applyAlignment="1">
      <alignment horizontal="center"/>
    </xf>
    <xf numFmtId="0" fontId="6" fillId="0" borderId="38" xfId="0" applyFont="1" applyBorder="1" applyAlignment="1">
      <alignment horizontal="center"/>
    </xf>
    <xf numFmtId="0" fontId="39" fillId="0" borderId="59" xfId="0" applyFont="1" applyBorder="1" applyAlignment="1">
      <alignment horizontal="center"/>
    </xf>
    <xf numFmtId="0" fontId="39" fillId="0" borderId="60" xfId="0" applyFont="1" applyBorder="1" applyAlignment="1">
      <alignment horizontal="center"/>
    </xf>
    <xf numFmtId="0" fontId="38" fillId="0" borderId="39" xfId="0" applyFont="1" applyBorder="1" applyAlignment="1">
      <alignment horizontal="center"/>
    </xf>
    <xf numFmtId="0" fontId="24" fillId="0" borderId="66" xfId="0" applyFont="1" applyBorder="1" applyAlignment="1">
      <alignment horizontal="center"/>
    </xf>
    <xf numFmtId="0" fontId="40" fillId="34" borderId="59" xfId="0" applyFont="1" applyFill="1" applyBorder="1" applyAlignment="1">
      <alignment horizontal="center" vertical="center"/>
    </xf>
    <xf numFmtId="0" fontId="40" fillId="34" borderId="60" xfId="0" applyFont="1" applyFill="1" applyBorder="1" applyAlignment="1">
      <alignment horizontal="center" vertical="center"/>
    </xf>
    <xf numFmtId="0" fontId="41" fillId="34" borderId="43" xfId="0" applyFont="1" applyFill="1" applyBorder="1" applyAlignment="1">
      <alignment horizontal="center" vertical="center"/>
    </xf>
    <xf numFmtId="0" fontId="11" fillId="34" borderId="0" xfId="0" applyFont="1" applyFill="1" applyBorder="1" applyAlignment="1">
      <alignment horizontal="center"/>
    </xf>
    <xf numFmtId="0" fontId="28" fillId="0" borderId="0" xfId="0" applyFont="1" applyAlignment="1">
      <alignment/>
    </xf>
    <xf numFmtId="0" fontId="14" fillId="0" borderId="0" xfId="0" applyFont="1" applyAlignment="1">
      <alignment/>
    </xf>
    <xf numFmtId="0" fontId="45" fillId="0" borderId="0" xfId="0" applyFont="1" applyAlignment="1">
      <alignment horizontal="center"/>
    </xf>
    <xf numFmtId="0" fontId="23" fillId="0" borderId="0" xfId="0" applyFont="1" applyBorder="1" applyAlignment="1">
      <alignment horizontal="center"/>
    </xf>
    <xf numFmtId="0" fontId="45" fillId="0" borderId="0" xfId="0" applyFont="1" applyAlignment="1">
      <alignment/>
    </xf>
    <xf numFmtId="0" fontId="14" fillId="0" borderId="0" xfId="0" applyFont="1" applyBorder="1" applyAlignment="1">
      <alignment/>
    </xf>
    <xf numFmtId="0" fontId="14" fillId="0" borderId="0" xfId="0" applyFont="1" applyAlignment="1">
      <alignment wrapText="1"/>
    </xf>
    <xf numFmtId="0" fontId="0" fillId="0" borderId="0" xfId="0" applyFont="1" applyAlignment="1">
      <alignment wrapText="1"/>
    </xf>
    <xf numFmtId="0" fontId="23" fillId="0" borderId="0" xfId="0" applyFont="1" applyAlignment="1">
      <alignment wrapText="1"/>
    </xf>
    <xf numFmtId="0" fontId="6" fillId="0" borderId="35" xfId="0" applyFont="1" applyFill="1" applyBorder="1" applyAlignment="1">
      <alignment horizontal="center" vertical="center"/>
    </xf>
    <xf numFmtId="0" fontId="23" fillId="34" borderId="34" xfId="0" applyFont="1" applyFill="1" applyBorder="1" applyAlignment="1">
      <alignment horizontal="center" vertical="center"/>
    </xf>
    <xf numFmtId="0" fontId="6" fillId="34" borderId="34" xfId="0" applyFont="1" applyFill="1" applyBorder="1" applyAlignment="1">
      <alignment horizontal="center"/>
    </xf>
    <xf numFmtId="0" fontId="6" fillId="34" borderId="36" xfId="0" applyFont="1" applyFill="1" applyBorder="1" applyAlignment="1">
      <alignment horizontal="center"/>
    </xf>
    <xf numFmtId="0" fontId="6" fillId="34" borderId="34"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9" xfId="0" applyFont="1" applyBorder="1" applyAlignment="1">
      <alignment horizontal="center" wrapText="1"/>
    </xf>
    <xf numFmtId="0" fontId="20" fillId="34" borderId="34" xfId="0" applyFont="1" applyFill="1" applyBorder="1" applyAlignment="1">
      <alignment horizontal="center" vertical="center"/>
    </xf>
    <xf numFmtId="0" fontId="25" fillId="34" borderId="35" xfId="0" applyFont="1" applyFill="1" applyBorder="1" applyAlignment="1">
      <alignment horizontal="center" vertical="center"/>
    </xf>
    <xf numFmtId="1" fontId="24" fillId="34" borderId="30" xfId="0" applyNumberFormat="1" applyFont="1" applyFill="1" applyBorder="1" applyAlignment="1">
      <alignment horizontal="center"/>
    </xf>
    <xf numFmtId="1" fontId="24" fillId="34" borderId="35" xfId="0" applyNumberFormat="1" applyFont="1" applyFill="1" applyBorder="1" applyAlignment="1">
      <alignment horizontal="center"/>
    </xf>
    <xf numFmtId="0" fontId="24" fillId="34" borderId="67" xfId="0" applyFont="1" applyFill="1" applyBorder="1" applyAlignment="1">
      <alignment horizontal="center"/>
    </xf>
    <xf numFmtId="0" fontId="24" fillId="34" borderId="30" xfId="0" applyFont="1" applyFill="1" applyBorder="1" applyAlignment="1">
      <alignment horizontal="center"/>
    </xf>
    <xf numFmtId="0" fontId="24" fillId="34" borderId="34" xfId="0" applyFont="1" applyFill="1" applyBorder="1" applyAlignment="1">
      <alignment horizontal="center"/>
    </xf>
    <xf numFmtId="0" fontId="24" fillId="34" borderId="35" xfId="0" applyFont="1" applyFill="1" applyBorder="1" applyAlignment="1">
      <alignment horizontal="center"/>
    </xf>
    <xf numFmtId="0" fontId="23" fillId="34" borderId="35" xfId="0" applyFont="1" applyFill="1" applyBorder="1" applyAlignment="1">
      <alignment horizontal="center"/>
    </xf>
    <xf numFmtId="1" fontId="23" fillId="34" borderId="51" xfId="0" applyNumberFormat="1" applyFont="1" applyFill="1" applyBorder="1" applyAlignment="1">
      <alignment horizontal="center"/>
    </xf>
    <xf numFmtId="1" fontId="23" fillId="34" borderId="35" xfId="0" applyNumberFormat="1" applyFont="1" applyFill="1" applyBorder="1" applyAlignment="1">
      <alignment horizontal="center"/>
    </xf>
    <xf numFmtId="0" fontId="23" fillId="34" borderId="68" xfId="0" applyFont="1" applyFill="1" applyBorder="1" applyAlignment="1">
      <alignment horizontal="center"/>
    </xf>
    <xf numFmtId="0" fontId="23" fillId="34" borderId="31" xfId="0" applyFont="1" applyFill="1" applyBorder="1" applyAlignment="1">
      <alignment horizontal="center" vertical="center"/>
    </xf>
    <xf numFmtId="0" fontId="23" fillId="34" borderId="36" xfId="0" applyFont="1" applyFill="1" applyBorder="1" applyAlignment="1">
      <alignment horizontal="center" vertical="center"/>
    </xf>
    <xf numFmtId="0" fontId="23" fillId="34" borderId="37" xfId="0" applyFont="1" applyFill="1" applyBorder="1" applyAlignment="1">
      <alignment horizontal="center"/>
    </xf>
    <xf numFmtId="1" fontId="23" fillId="34" borderId="41" xfId="0" applyNumberFormat="1" applyFont="1" applyFill="1" applyBorder="1" applyAlignment="1">
      <alignment horizontal="center"/>
    </xf>
    <xf numFmtId="0" fontId="23" fillId="34" borderId="13" xfId="0" applyFont="1" applyFill="1" applyBorder="1" applyAlignment="1">
      <alignment horizontal="center"/>
    </xf>
    <xf numFmtId="0" fontId="23" fillId="34" borderId="31" xfId="0" applyFont="1" applyFill="1" applyBorder="1" applyAlignment="1">
      <alignment horizontal="center"/>
    </xf>
    <xf numFmtId="0" fontId="23" fillId="34" borderId="36" xfId="0" applyFont="1" applyFill="1" applyBorder="1" applyAlignment="1">
      <alignment horizontal="center"/>
    </xf>
    <xf numFmtId="0" fontId="23" fillId="34" borderId="29" xfId="0" applyFont="1" applyFill="1" applyBorder="1" applyAlignment="1">
      <alignment horizontal="center" vertical="center"/>
    </xf>
    <xf numFmtId="0" fontId="23" fillId="34" borderId="32" xfId="0" applyFont="1" applyFill="1" applyBorder="1" applyAlignment="1">
      <alignment horizontal="center" vertical="center"/>
    </xf>
    <xf numFmtId="0" fontId="23" fillId="34" borderId="33" xfId="0" applyFont="1" applyFill="1" applyBorder="1" applyAlignment="1">
      <alignment horizontal="center"/>
    </xf>
    <xf numFmtId="1" fontId="24" fillId="34" borderId="54" xfId="0" applyNumberFormat="1" applyFont="1" applyFill="1" applyBorder="1" applyAlignment="1">
      <alignment horizontal="center"/>
    </xf>
    <xf numFmtId="0" fontId="24" fillId="34" borderId="69" xfId="0" applyFont="1" applyFill="1" applyBorder="1" applyAlignment="1">
      <alignment horizontal="center"/>
    </xf>
    <xf numFmtId="0" fontId="24" fillId="34" borderId="52" xfId="0" applyFont="1" applyFill="1" applyBorder="1" applyAlignment="1">
      <alignment horizontal="center"/>
    </xf>
    <xf numFmtId="0" fontId="24" fillId="34" borderId="29" xfId="0" applyFont="1" applyFill="1" applyBorder="1" applyAlignment="1">
      <alignment horizontal="center"/>
    </xf>
    <xf numFmtId="0" fontId="24" fillId="34" borderId="32" xfId="0" applyFont="1" applyFill="1" applyBorder="1" applyAlignment="1">
      <alignment horizontal="center"/>
    </xf>
    <xf numFmtId="0" fontId="24" fillId="34" borderId="33" xfId="0" applyFont="1" applyFill="1" applyBorder="1" applyAlignment="1">
      <alignment horizontal="center"/>
    </xf>
    <xf numFmtId="0" fontId="1" fillId="34" borderId="30" xfId="0" applyFont="1" applyFill="1" applyBorder="1" applyAlignment="1">
      <alignment/>
    </xf>
    <xf numFmtId="0" fontId="1" fillId="34" borderId="34" xfId="0" applyFont="1" applyFill="1" applyBorder="1" applyAlignment="1">
      <alignment/>
    </xf>
    <xf numFmtId="0" fontId="11" fillId="34" borderId="35" xfId="0" applyFont="1" applyFill="1" applyBorder="1" applyAlignment="1">
      <alignment horizontal="center"/>
    </xf>
    <xf numFmtId="0" fontId="23" fillId="34" borderId="67" xfId="0" applyFont="1" applyFill="1" applyBorder="1" applyAlignment="1">
      <alignment horizontal="center"/>
    </xf>
    <xf numFmtId="0" fontId="6" fillId="34" borderId="31" xfId="0" applyFont="1" applyFill="1" applyBorder="1" applyAlignment="1">
      <alignment horizontal="center" vertical="center"/>
    </xf>
    <xf numFmtId="0" fontId="6" fillId="34" borderId="36" xfId="0" applyFont="1" applyFill="1" applyBorder="1" applyAlignment="1">
      <alignment horizontal="center" vertical="center"/>
    </xf>
    <xf numFmtId="0" fontId="1" fillId="34" borderId="36" xfId="0" applyFont="1" applyFill="1" applyBorder="1" applyAlignment="1">
      <alignment/>
    </xf>
    <xf numFmtId="0" fontId="11" fillId="34" borderId="37" xfId="0" applyFont="1" applyFill="1" applyBorder="1" applyAlignment="1">
      <alignment horizontal="center"/>
    </xf>
    <xf numFmtId="0" fontId="23" fillId="34" borderId="0" xfId="0" applyFont="1" applyFill="1" applyBorder="1" applyAlignment="1">
      <alignment horizontal="center"/>
    </xf>
    <xf numFmtId="0" fontId="6" fillId="34" borderId="37" xfId="0" applyFont="1" applyFill="1" applyBorder="1" applyAlignment="1">
      <alignment horizontal="center"/>
    </xf>
    <xf numFmtId="0" fontId="6" fillId="34" borderId="29" xfId="0" applyFont="1" applyFill="1" applyBorder="1" applyAlignment="1">
      <alignment horizontal="center" vertical="center"/>
    </xf>
    <xf numFmtId="0" fontId="6" fillId="34" borderId="32" xfId="0" applyFont="1" applyFill="1" applyBorder="1" applyAlignment="1">
      <alignment horizontal="center" vertical="center"/>
    </xf>
    <xf numFmtId="0" fontId="11" fillId="34" borderId="33" xfId="0" applyFont="1" applyFill="1" applyBorder="1" applyAlignment="1">
      <alignment horizontal="center"/>
    </xf>
    <xf numFmtId="1" fontId="24" fillId="34" borderId="48" xfId="0" applyNumberFormat="1" applyFont="1" applyFill="1" applyBorder="1" applyAlignment="1">
      <alignment horizontal="center"/>
    </xf>
    <xf numFmtId="1" fontId="24" fillId="34" borderId="21" xfId="0" applyNumberFormat="1" applyFont="1" applyFill="1" applyBorder="1" applyAlignment="1">
      <alignment horizontal="center"/>
    </xf>
    <xf numFmtId="0" fontId="24" fillId="34" borderId="50" xfId="0" applyFont="1" applyFill="1" applyBorder="1" applyAlignment="1">
      <alignment horizontal="center"/>
    </xf>
    <xf numFmtId="0" fontId="11" fillId="34" borderId="32" xfId="0" applyFont="1" applyFill="1" applyBorder="1" applyAlignment="1">
      <alignment horizontal="center"/>
    </xf>
    <xf numFmtId="1" fontId="24" fillId="34" borderId="51" xfId="0" applyNumberFormat="1" applyFont="1" applyFill="1" applyBorder="1" applyAlignment="1">
      <alignment horizontal="center"/>
    </xf>
    <xf numFmtId="0" fontId="24" fillId="34" borderId="65" xfId="0" applyFont="1" applyFill="1" applyBorder="1" applyAlignment="1">
      <alignment horizontal="center"/>
    </xf>
    <xf numFmtId="0" fontId="6" fillId="34" borderId="30" xfId="0" applyFont="1" applyFill="1" applyBorder="1" applyAlignment="1">
      <alignment horizontal="center" vertical="center"/>
    </xf>
    <xf numFmtId="0" fontId="23" fillId="34" borderId="65" xfId="0" applyFont="1" applyFill="1" applyBorder="1" applyAlignment="1">
      <alignment horizontal="center"/>
    </xf>
    <xf numFmtId="1" fontId="23" fillId="34" borderId="51" xfId="0" applyNumberFormat="1" applyFont="1" applyFill="1" applyBorder="1" applyAlignment="1">
      <alignment horizontal="center" vertical="center"/>
    </xf>
    <xf numFmtId="1" fontId="23" fillId="34" borderId="35" xfId="0" applyNumberFormat="1" applyFont="1" applyFill="1" applyBorder="1" applyAlignment="1">
      <alignment horizontal="center" vertical="center"/>
    </xf>
    <xf numFmtId="0" fontId="23" fillId="34" borderId="65" xfId="0" applyFont="1" applyFill="1" applyBorder="1" applyAlignment="1">
      <alignment horizontal="center" vertical="center"/>
    </xf>
    <xf numFmtId="0" fontId="23" fillId="34" borderId="35" xfId="0" applyFont="1" applyFill="1" applyBorder="1" applyAlignment="1">
      <alignment horizontal="center" vertical="center"/>
    </xf>
    <xf numFmtId="0" fontId="23" fillId="34" borderId="44" xfId="0" applyFont="1" applyFill="1" applyBorder="1" applyAlignment="1">
      <alignment horizontal="center" vertical="center"/>
    </xf>
    <xf numFmtId="0" fontId="23" fillId="34" borderId="70" xfId="0" applyFont="1" applyFill="1" applyBorder="1" applyAlignment="1">
      <alignment horizontal="center" vertical="center"/>
    </xf>
    <xf numFmtId="0" fontId="29" fillId="34" borderId="30" xfId="0" applyFont="1" applyFill="1" applyBorder="1" applyAlignment="1">
      <alignment/>
    </xf>
    <xf numFmtId="0" fontId="29" fillId="34" borderId="34" xfId="0" applyFont="1" applyFill="1" applyBorder="1" applyAlignment="1">
      <alignment/>
    </xf>
    <xf numFmtId="1" fontId="23" fillId="35" borderId="30" xfId="0" applyNumberFormat="1" applyFont="1" applyFill="1" applyBorder="1" applyAlignment="1">
      <alignment horizontal="center" vertical="center"/>
    </xf>
    <xf numFmtId="1" fontId="23" fillId="35" borderId="44" xfId="0" applyNumberFormat="1" applyFont="1" applyFill="1" applyBorder="1" applyAlignment="1">
      <alignment horizontal="center" vertical="center"/>
    </xf>
    <xf numFmtId="0" fontId="23" fillId="35" borderId="30" xfId="0" applyFont="1" applyFill="1" applyBorder="1" applyAlignment="1">
      <alignment horizontal="center" vertical="center"/>
    </xf>
    <xf numFmtId="0" fontId="23" fillId="35" borderId="34" xfId="0" applyFont="1" applyFill="1" applyBorder="1" applyAlignment="1">
      <alignment horizontal="center" vertical="center"/>
    </xf>
    <xf numFmtId="0" fontId="23" fillId="35" borderId="34" xfId="0" applyFont="1" applyFill="1" applyBorder="1" applyAlignment="1">
      <alignment horizontal="center"/>
    </xf>
    <xf numFmtId="0" fontId="21" fillId="35" borderId="35" xfId="0" applyFont="1" applyFill="1" applyBorder="1" applyAlignment="1">
      <alignment horizontal="center"/>
    </xf>
    <xf numFmtId="1" fontId="23" fillId="35" borderId="31" xfId="0" applyNumberFormat="1" applyFont="1" applyFill="1" applyBorder="1" applyAlignment="1">
      <alignment horizontal="center" vertical="center"/>
    </xf>
    <xf numFmtId="1" fontId="23" fillId="35" borderId="37" xfId="0" applyNumberFormat="1" applyFont="1" applyFill="1" applyBorder="1" applyAlignment="1">
      <alignment horizontal="center" vertical="center"/>
    </xf>
    <xf numFmtId="0" fontId="23" fillId="35" borderId="38" xfId="0" applyFont="1" applyFill="1" applyBorder="1" applyAlignment="1">
      <alignment horizontal="center" vertical="center"/>
    </xf>
    <xf numFmtId="0" fontId="23" fillId="35" borderId="31" xfId="0" applyFont="1" applyFill="1" applyBorder="1" applyAlignment="1">
      <alignment horizontal="center" vertical="center"/>
    </xf>
    <xf numFmtId="0" fontId="23" fillId="35" borderId="36" xfId="0" applyFont="1" applyFill="1" applyBorder="1" applyAlignment="1">
      <alignment horizontal="center" vertical="center"/>
    </xf>
    <xf numFmtId="0" fontId="23" fillId="35" borderId="36" xfId="0" applyFont="1" applyFill="1" applyBorder="1" applyAlignment="1">
      <alignment horizontal="center"/>
    </xf>
    <xf numFmtId="0" fontId="21" fillId="35" borderId="37" xfId="0" applyFont="1" applyFill="1" applyBorder="1" applyAlignment="1">
      <alignment horizontal="center"/>
    </xf>
    <xf numFmtId="1" fontId="24" fillId="35" borderId="54" xfId="0" applyNumberFormat="1" applyFont="1" applyFill="1" applyBorder="1" applyAlignment="1">
      <alignment horizontal="center" vertical="center"/>
    </xf>
    <xf numFmtId="1" fontId="24" fillId="35" borderId="55" xfId="0" applyNumberFormat="1" applyFont="1" applyFill="1" applyBorder="1" applyAlignment="1">
      <alignment horizontal="center" vertical="center"/>
    </xf>
    <xf numFmtId="0" fontId="24" fillId="35" borderId="50" xfId="0" applyFont="1" applyFill="1" applyBorder="1" applyAlignment="1">
      <alignment horizontal="center" vertical="center"/>
    </xf>
    <xf numFmtId="0" fontId="24" fillId="35" borderId="66" xfId="0" applyFont="1" applyFill="1" applyBorder="1" applyAlignment="1">
      <alignment horizontal="center" vertical="center"/>
    </xf>
    <xf numFmtId="0" fontId="24" fillId="35" borderId="32" xfId="0" applyFont="1" applyFill="1" applyBorder="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1" fontId="23" fillId="35" borderId="71" xfId="0" applyNumberFormat="1" applyFont="1" applyFill="1" applyBorder="1" applyAlignment="1">
      <alignment horizontal="center" vertical="center"/>
    </xf>
    <xf numFmtId="0" fontId="23" fillId="35" borderId="72" xfId="0" applyFont="1" applyFill="1" applyBorder="1" applyAlignment="1">
      <alignment horizontal="center" vertical="center"/>
    </xf>
    <xf numFmtId="0" fontId="23" fillId="35" borderId="62" xfId="0" applyFont="1" applyFill="1" applyBorder="1" applyAlignment="1">
      <alignment horizontal="center" vertical="center"/>
    </xf>
    <xf numFmtId="0" fontId="48" fillId="35" borderId="34" xfId="0" applyFont="1" applyFill="1" applyBorder="1" applyAlignment="1">
      <alignment horizontal="center"/>
    </xf>
    <xf numFmtId="1" fontId="23" fillId="35" borderId="62" xfId="0" applyNumberFormat="1" applyFont="1" applyFill="1" applyBorder="1" applyAlignment="1">
      <alignment horizontal="center" vertical="center"/>
    </xf>
    <xf numFmtId="0" fontId="23" fillId="35" borderId="73" xfId="0" applyFont="1" applyFill="1" applyBorder="1" applyAlignment="1">
      <alignment horizontal="center" vertical="center"/>
    </xf>
    <xf numFmtId="0" fontId="21" fillId="35" borderId="34" xfId="0" applyFont="1" applyFill="1" applyBorder="1" applyAlignment="1">
      <alignment horizontal="center"/>
    </xf>
    <xf numFmtId="0" fontId="23" fillId="35" borderId="65" xfId="0" applyFont="1" applyFill="1" applyBorder="1" applyAlignment="1">
      <alignment horizontal="center" vertical="center"/>
    </xf>
    <xf numFmtId="1" fontId="23" fillId="35" borderId="51" xfId="0" applyNumberFormat="1" applyFont="1" applyFill="1" applyBorder="1" applyAlignment="1">
      <alignment horizontal="center" vertical="center"/>
    </xf>
    <xf numFmtId="0" fontId="23" fillId="35" borderId="70" xfId="0" applyFont="1" applyFill="1" applyBorder="1" applyAlignment="1">
      <alignment horizontal="center" vertical="center"/>
    </xf>
    <xf numFmtId="0" fontId="23" fillId="35" borderId="51" xfId="0" applyFont="1" applyFill="1" applyBorder="1" applyAlignment="1">
      <alignment horizontal="center" vertical="center"/>
    </xf>
    <xf numFmtId="0" fontId="50" fillId="35" borderId="39" xfId="0" applyFont="1" applyFill="1" applyBorder="1" applyAlignment="1">
      <alignment horizontal="center" vertical="center"/>
    </xf>
    <xf numFmtId="0" fontId="23" fillId="35" borderId="39" xfId="0" applyFont="1" applyFill="1" applyBorder="1" applyAlignment="1">
      <alignment horizontal="center" vertical="center"/>
    </xf>
    <xf numFmtId="0" fontId="48" fillId="35" borderId="39" xfId="0" applyFont="1" applyFill="1" applyBorder="1" applyAlignment="1">
      <alignment horizontal="center"/>
    </xf>
    <xf numFmtId="0" fontId="21" fillId="35" borderId="44" xfId="0" applyFont="1" applyFill="1" applyBorder="1" applyAlignment="1">
      <alignment horizontal="center"/>
    </xf>
    <xf numFmtId="1" fontId="25" fillId="35" borderId="66" xfId="0" applyNumberFormat="1" applyFont="1" applyFill="1" applyBorder="1" applyAlignment="1">
      <alignment horizontal="center" vertical="center"/>
    </xf>
    <xf numFmtId="1" fontId="25" fillId="35" borderId="52" xfId="0" applyNumberFormat="1" applyFont="1" applyFill="1" applyBorder="1" applyAlignment="1">
      <alignment horizontal="center" vertical="center"/>
    </xf>
    <xf numFmtId="0" fontId="25" fillId="35" borderId="50" xfId="0" applyFont="1" applyFill="1" applyBorder="1" applyAlignment="1">
      <alignment horizontal="center" vertical="center"/>
    </xf>
    <xf numFmtId="0" fontId="23" fillId="35" borderId="66" xfId="0" applyFont="1" applyFill="1" applyBorder="1" applyAlignment="1">
      <alignment horizontal="center" vertical="center"/>
    </xf>
    <xf numFmtId="0" fontId="23" fillId="35" borderId="32" xfId="0" applyFont="1" applyFill="1" applyBorder="1" applyAlignment="1">
      <alignment horizontal="center" vertical="center"/>
    </xf>
    <xf numFmtId="0" fontId="21" fillId="35" borderId="32" xfId="0" applyFont="1" applyFill="1" applyBorder="1" applyAlignment="1">
      <alignment horizontal="center"/>
    </xf>
    <xf numFmtId="0" fontId="21" fillId="35" borderId="33" xfId="0" applyFont="1" applyFill="1" applyBorder="1" applyAlignment="1">
      <alignment horizontal="center"/>
    </xf>
    <xf numFmtId="1" fontId="24" fillId="35" borderId="49" xfId="0" applyNumberFormat="1" applyFont="1" applyFill="1" applyBorder="1" applyAlignment="1">
      <alignment horizontal="center" vertical="center"/>
    </xf>
    <xf numFmtId="1" fontId="24" fillId="35" borderId="74" xfId="0" applyNumberFormat="1" applyFont="1" applyFill="1" applyBorder="1" applyAlignment="1">
      <alignment horizontal="center" vertical="center"/>
    </xf>
    <xf numFmtId="1" fontId="24" fillId="35" borderId="72" xfId="0" applyNumberFormat="1" applyFont="1" applyFill="1" applyBorder="1" applyAlignment="1">
      <alignment horizontal="center" vertical="center"/>
    </xf>
    <xf numFmtId="0" fontId="24" fillId="35" borderId="30"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4" xfId="0" applyFont="1" applyFill="1" applyBorder="1" applyAlignment="1">
      <alignment vertical="center"/>
    </xf>
    <xf numFmtId="0" fontId="6" fillId="35" borderId="35" xfId="0" applyFont="1" applyFill="1" applyBorder="1" applyAlignment="1">
      <alignment vertical="center"/>
    </xf>
    <xf numFmtId="0" fontId="23" fillId="35" borderId="74" xfId="0" applyFont="1" applyFill="1" applyBorder="1" applyAlignment="1">
      <alignment horizontal="center" vertical="center"/>
    </xf>
    <xf numFmtId="0" fontId="23" fillId="35" borderId="75" xfId="0" applyFont="1" applyFill="1" applyBorder="1" applyAlignment="1">
      <alignment horizontal="center" vertical="center"/>
    </xf>
    <xf numFmtId="0" fontId="21" fillId="35" borderId="34" xfId="0" applyFont="1" applyFill="1" applyBorder="1" applyAlignment="1">
      <alignment horizontal="center" vertical="center"/>
    </xf>
    <xf numFmtId="1" fontId="23" fillId="35" borderId="38" xfId="0" applyNumberFormat="1" applyFont="1" applyFill="1" applyBorder="1" applyAlignment="1">
      <alignment horizontal="center" vertical="center"/>
    </xf>
    <xf numFmtId="0" fontId="23" fillId="35" borderId="76" xfId="0" applyFont="1" applyFill="1" applyBorder="1" applyAlignment="1">
      <alignment horizontal="center" vertical="center"/>
    </xf>
    <xf numFmtId="0" fontId="21" fillId="35" borderId="36" xfId="0" applyFont="1" applyFill="1" applyBorder="1" applyAlignment="1">
      <alignment horizontal="center" vertical="center"/>
    </xf>
    <xf numFmtId="0" fontId="21" fillId="35" borderId="36" xfId="0" applyFont="1" applyFill="1" applyBorder="1" applyAlignment="1">
      <alignment horizontal="center"/>
    </xf>
    <xf numFmtId="1" fontId="24" fillId="35" borderId="61" xfId="0" applyNumberFormat="1" applyFont="1" applyFill="1" applyBorder="1" applyAlignment="1">
      <alignment horizontal="center" vertical="center"/>
    </xf>
    <xf numFmtId="0" fontId="24" fillId="35" borderId="33" xfId="0" applyFont="1" applyFill="1" applyBorder="1" applyAlignment="1">
      <alignment horizontal="center" vertical="center"/>
    </xf>
    <xf numFmtId="1" fontId="23" fillId="35" borderId="62" xfId="0" applyNumberFormat="1" applyFont="1" applyFill="1" applyBorder="1" applyAlignment="1">
      <alignment horizontal="center"/>
    </xf>
    <xf numFmtId="1" fontId="23" fillId="35" borderId="34" xfId="0" applyNumberFormat="1" applyFont="1" applyFill="1" applyBorder="1" applyAlignment="1">
      <alignment horizontal="center" vertical="center"/>
    </xf>
    <xf numFmtId="1" fontId="23" fillId="35" borderId="77" xfId="0" applyNumberFormat="1" applyFont="1" applyFill="1" applyBorder="1" applyAlignment="1">
      <alignment horizontal="center" vertical="center"/>
    </xf>
    <xf numFmtId="1" fontId="23" fillId="35" borderId="39" xfId="0" applyNumberFormat="1" applyFont="1" applyFill="1" applyBorder="1" applyAlignment="1">
      <alignment horizontal="center" vertical="center"/>
    </xf>
    <xf numFmtId="0" fontId="21" fillId="35" borderId="39" xfId="0" applyFont="1" applyFill="1" applyBorder="1" applyAlignment="1">
      <alignment horizontal="center"/>
    </xf>
    <xf numFmtId="1" fontId="25" fillId="35" borderId="48" xfId="0" applyNumberFormat="1" applyFont="1" applyFill="1" applyBorder="1" applyAlignment="1">
      <alignment horizontal="center" vertical="center"/>
    </xf>
    <xf numFmtId="1" fontId="25" fillId="35" borderId="10" xfId="0" applyNumberFormat="1" applyFont="1" applyFill="1" applyBorder="1" applyAlignment="1">
      <alignment horizontal="center" vertical="center"/>
    </xf>
    <xf numFmtId="0" fontId="25" fillId="35" borderId="18" xfId="0" applyFont="1" applyFill="1" applyBorder="1" applyAlignment="1">
      <alignment horizontal="center" vertical="center"/>
    </xf>
    <xf numFmtId="0" fontId="23" fillId="35" borderId="29" xfId="0" applyFont="1" applyFill="1" applyBorder="1" applyAlignment="1">
      <alignment horizontal="center" vertical="center"/>
    </xf>
    <xf numFmtId="1" fontId="24" fillId="35" borderId="30" xfId="0" applyNumberFormat="1" applyFont="1" applyFill="1" applyBorder="1" applyAlignment="1">
      <alignment horizontal="center" vertical="center"/>
    </xf>
    <xf numFmtId="1" fontId="24" fillId="35" borderId="78" xfId="0" applyNumberFormat="1" applyFont="1" applyFill="1" applyBorder="1" applyAlignment="1">
      <alignment horizontal="center" vertical="center"/>
    </xf>
    <xf numFmtId="0" fontId="24" fillId="35" borderId="65" xfId="0" applyFont="1" applyFill="1" applyBorder="1" applyAlignment="1">
      <alignment horizontal="center" vertical="center"/>
    </xf>
    <xf numFmtId="0" fontId="23" fillId="35" borderId="79" xfId="0" applyFont="1" applyFill="1" applyBorder="1" applyAlignment="1">
      <alignment horizontal="center" vertical="center"/>
    </xf>
    <xf numFmtId="0" fontId="25" fillId="35" borderId="54" xfId="0" applyFont="1" applyFill="1" applyBorder="1" applyAlignment="1">
      <alignment horizontal="center" vertical="center"/>
    </xf>
    <xf numFmtId="0" fontId="25" fillId="35" borderId="64" xfId="0" applyFont="1" applyFill="1" applyBorder="1" applyAlignment="1">
      <alignment horizontal="center" vertical="center"/>
    </xf>
    <xf numFmtId="0" fontId="25" fillId="35" borderId="56" xfId="0" applyFont="1" applyFill="1" applyBorder="1" applyAlignment="1">
      <alignment horizontal="center" vertical="center"/>
    </xf>
    <xf numFmtId="0" fontId="6" fillId="35" borderId="59" xfId="0" applyFont="1" applyFill="1" applyBorder="1" applyAlignment="1">
      <alignment horizontal="center"/>
    </xf>
    <xf numFmtId="0" fontId="6" fillId="35" borderId="60" xfId="0" applyFont="1" applyFill="1" applyBorder="1" applyAlignment="1">
      <alignment horizontal="center" vertical="center"/>
    </xf>
    <xf numFmtId="0" fontId="6" fillId="35" borderId="60" xfId="0" applyFont="1" applyFill="1" applyBorder="1" applyAlignment="1">
      <alignment horizontal="center"/>
    </xf>
    <xf numFmtId="0" fontId="6" fillId="35" borderId="43" xfId="0" applyFont="1" applyFill="1" applyBorder="1" applyAlignment="1">
      <alignment horizontal="center"/>
    </xf>
    <xf numFmtId="1" fontId="24" fillId="35" borderId="30" xfId="0" applyNumberFormat="1" applyFont="1" applyFill="1" applyBorder="1" applyAlignment="1">
      <alignment horizontal="center"/>
    </xf>
    <xf numFmtId="1" fontId="24" fillId="35" borderId="35" xfId="0" applyNumberFormat="1" applyFont="1" applyFill="1" applyBorder="1" applyAlignment="1">
      <alignment horizontal="center"/>
    </xf>
    <xf numFmtId="0" fontId="24" fillId="35" borderId="38" xfId="0" applyFont="1" applyFill="1" applyBorder="1" applyAlignment="1">
      <alignment horizontal="center"/>
    </xf>
    <xf numFmtId="0" fontId="24" fillId="35" borderId="30" xfId="0" applyFont="1" applyFill="1" applyBorder="1" applyAlignment="1">
      <alignment horizontal="center"/>
    </xf>
    <xf numFmtId="0" fontId="24" fillId="35" borderId="34" xfId="0" applyFont="1" applyFill="1" applyBorder="1" applyAlignment="1">
      <alignment horizontal="center"/>
    </xf>
    <xf numFmtId="0" fontId="6" fillId="35" borderId="35" xfId="0" applyFont="1" applyFill="1" applyBorder="1" applyAlignment="1">
      <alignment horizontal="center"/>
    </xf>
    <xf numFmtId="0" fontId="24" fillId="35" borderId="34" xfId="0" applyFont="1" applyFill="1" applyBorder="1" applyAlignment="1">
      <alignment horizontal="center" vertical="center"/>
    </xf>
    <xf numFmtId="0" fontId="24" fillId="35" borderId="35" xfId="0" applyFont="1" applyFill="1" applyBorder="1" applyAlignment="1">
      <alignment horizontal="center" vertical="center"/>
    </xf>
    <xf numFmtId="1" fontId="23" fillId="35" borderId="35" xfId="0" applyNumberFormat="1" applyFont="1" applyFill="1" applyBorder="1" applyAlignment="1">
      <alignment horizontal="center" vertical="center"/>
    </xf>
    <xf numFmtId="0" fontId="21" fillId="35" borderId="35" xfId="0" applyFont="1" applyFill="1" applyBorder="1" applyAlignment="1">
      <alignment horizontal="center" vertical="center"/>
    </xf>
    <xf numFmtId="0" fontId="23" fillId="35" borderId="35" xfId="0" applyFont="1" applyFill="1" applyBorder="1" applyAlignment="1">
      <alignment horizontal="center" vertical="center"/>
    </xf>
    <xf numFmtId="0" fontId="23" fillId="35" borderId="37" xfId="0" applyFont="1" applyFill="1" applyBorder="1" applyAlignment="1">
      <alignment horizontal="center" vertical="center"/>
    </xf>
    <xf numFmtId="0" fontId="21" fillId="35" borderId="37" xfId="0" applyFont="1" applyFill="1" applyBorder="1" applyAlignment="1">
      <alignment horizontal="center" vertical="center"/>
    </xf>
    <xf numFmtId="1" fontId="24" fillId="35" borderId="48" xfId="0" applyNumberFormat="1" applyFont="1" applyFill="1" applyBorder="1" applyAlignment="1">
      <alignment horizontal="center" vertical="center"/>
    </xf>
    <xf numFmtId="1" fontId="24" fillId="35" borderId="43" xfId="0" applyNumberFormat="1" applyFont="1" applyFill="1" applyBorder="1" applyAlignment="1">
      <alignment horizontal="center" vertical="center"/>
    </xf>
    <xf numFmtId="0" fontId="24" fillId="35" borderId="59" xfId="0" applyFont="1" applyFill="1" applyBorder="1" applyAlignment="1">
      <alignment horizontal="center" vertical="center"/>
    </xf>
    <xf numFmtId="0" fontId="24" fillId="35" borderId="29" xfId="0" applyFont="1" applyFill="1" applyBorder="1" applyAlignment="1">
      <alignment horizontal="center" vertical="center"/>
    </xf>
    <xf numFmtId="0" fontId="6" fillId="35" borderId="35" xfId="0" applyFont="1" applyFill="1" applyBorder="1" applyAlignment="1">
      <alignment horizontal="center" vertical="center"/>
    </xf>
    <xf numFmtId="0" fontId="23" fillId="35" borderId="49" xfId="0" applyFont="1" applyFill="1" applyBorder="1" applyAlignment="1">
      <alignment horizontal="center" vertical="center"/>
    </xf>
    <xf numFmtId="0" fontId="25" fillId="35" borderId="53" xfId="0" applyFont="1" applyFill="1" applyBorder="1" applyAlignment="1">
      <alignment horizontal="center" vertical="center"/>
    </xf>
    <xf numFmtId="0" fontId="23" fillId="35" borderId="40" xfId="0" applyFont="1" applyFill="1" applyBorder="1" applyAlignment="1">
      <alignment horizontal="center" vertical="center"/>
    </xf>
    <xf numFmtId="0" fontId="24" fillId="35" borderId="63" xfId="0" applyFont="1" applyFill="1" applyBorder="1" applyAlignment="1">
      <alignment horizontal="center" vertical="center"/>
    </xf>
    <xf numFmtId="0" fontId="21" fillId="35" borderId="78" xfId="0" applyFont="1" applyFill="1" applyBorder="1" applyAlignment="1">
      <alignment horizontal="center" vertical="center"/>
    </xf>
    <xf numFmtId="1" fontId="23" fillId="35" borderId="63" xfId="0" applyNumberFormat="1" applyFont="1" applyFill="1" applyBorder="1" applyAlignment="1">
      <alignment horizontal="center" vertical="center"/>
    </xf>
    <xf numFmtId="0" fontId="6" fillId="0" borderId="30" xfId="0" applyFont="1" applyBorder="1" applyAlignment="1">
      <alignment horizontal="center" wrapText="1"/>
    </xf>
    <xf numFmtId="0" fontId="21" fillId="0" borderId="34" xfId="0" applyFont="1" applyBorder="1" applyAlignment="1">
      <alignment horizontal="center" wrapText="1"/>
    </xf>
    <xf numFmtId="1" fontId="22" fillId="0" borderId="34" xfId="0" applyNumberFormat="1" applyFont="1" applyFill="1" applyBorder="1" applyAlignment="1">
      <alignment horizontal="center" vertical="center"/>
    </xf>
    <xf numFmtId="1" fontId="22" fillId="34" borderId="30" xfId="0" applyNumberFormat="1" applyFont="1" applyFill="1" applyBorder="1" applyAlignment="1">
      <alignment horizontal="center" vertical="center"/>
    </xf>
    <xf numFmtId="0" fontId="14" fillId="0" borderId="78" xfId="0" applyFont="1" applyFill="1" applyBorder="1" applyAlignment="1">
      <alignment horizontal="center"/>
    </xf>
    <xf numFmtId="0" fontId="14" fillId="0" borderId="75" xfId="0" applyFont="1" applyFill="1" applyBorder="1" applyAlignment="1">
      <alignment horizontal="center" vertical="center"/>
    </xf>
    <xf numFmtId="0" fontId="14" fillId="0" borderId="78" xfId="0" applyFont="1" applyFill="1" applyBorder="1" applyAlignment="1">
      <alignment horizontal="center" vertical="center"/>
    </xf>
    <xf numFmtId="0" fontId="23" fillId="0" borderId="63" xfId="0" applyFont="1" applyBorder="1" applyAlignment="1">
      <alignment horizontal="center" vertical="center"/>
    </xf>
    <xf numFmtId="0" fontId="25" fillId="0" borderId="31" xfId="0" applyFont="1" applyBorder="1" applyAlignment="1">
      <alignment horizontal="center" vertical="center"/>
    </xf>
    <xf numFmtId="0" fontId="23" fillId="0" borderId="80" xfId="0" applyFont="1" applyBorder="1" applyAlignment="1">
      <alignment horizontal="center" vertical="center"/>
    </xf>
    <xf numFmtId="0" fontId="23" fillId="0" borderId="71" xfId="0" applyFont="1" applyBorder="1" applyAlignment="1">
      <alignment horizontal="center" vertical="center"/>
    </xf>
    <xf numFmtId="0" fontId="14" fillId="34" borderId="67" xfId="0" applyFont="1" applyFill="1" applyBorder="1" applyAlignment="1">
      <alignment horizontal="center" vertical="center"/>
    </xf>
    <xf numFmtId="0" fontId="14" fillId="35" borderId="62" xfId="0" applyFont="1" applyFill="1" applyBorder="1" applyAlignment="1">
      <alignment horizontal="center" vertical="center"/>
    </xf>
    <xf numFmtId="0" fontId="23" fillId="0" borderId="76" xfId="0" applyFont="1" applyBorder="1" applyAlignment="1">
      <alignment horizontal="center" vertical="center"/>
    </xf>
    <xf numFmtId="0" fontId="23" fillId="0" borderId="79" xfId="0" applyFont="1" applyBorder="1" applyAlignment="1">
      <alignment horizontal="center" vertical="center"/>
    </xf>
    <xf numFmtId="0" fontId="20" fillId="0" borderId="76" xfId="0" applyFont="1" applyBorder="1" applyAlignment="1">
      <alignment horizontal="center" vertical="center"/>
    </xf>
    <xf numFmtId="0" fontId="14" fillId="34" borderId="68" xfId="0" applyFont="1" applyFill="1" applyBorder="1" applyAlignment="1">
      <alignment horizontal="center" vertical="center"/>
    </xf>
    <xf numFmtId="0" fontId="44" fillId="0" borderId="67" xfId="0" applyFont="1" applyFill="1" applyBorder="1" applyAlignment="1">
      <alignment horizontal="center"/>
    </xf>
    <xf numFmtId="0" fontId="14" fillId="0" borderId="62" xfId="0" applyFont="1" applyFill="1" applyBorder="1" applyAlignment="1">
      <alignment horizontal="center"/>
    </xf>
    <xf numFmtId="0" fontId="44" fillId="34" borderId="54" xfId="0" applyFont="1" applyFill="1" applyBorder="1" applyAlignment="1">
      <alignment horizontal="center"/>
    </xf>
    <xf numFmtId="0" fontId="28" fillId="34" borderId="54" xfId="0" applyFont="1" applyFill="1" applyBorder="1" applyAlignment="1">
      <alignment horizontal="center"/>
    </xf>
    <xf numFmtId="0" fontId="44" fillId="0" borderId="63" xfId="0" applyFont="1" applyFill="1" applyBorder="1" applyAlignment="1">
      <alignment horizontal="center"/>
    </xf>
    <xf numFmtId="0" fontId="44" fillId="0" borderId="68" xfId="0" applyFont="1" applyFill="1" applyBorder="1" applyAlignment="1">
      <alignment horizontal="center"/>
    </xf>
    <xf numFmtId="0" fontId="44" fillId="34" borderId="16" xfId="0" applyFont="1" applyFill="1" applyBorder="1" applyAlignment="1">
      <alignment horizontal="center" vertical="center"/>
    </xf>
    <xf numFmtId="0" fontId="28" fillId="34" borderId="30" xfId="0" applyFont="1" applyFill="1" applyBorder="1" applyAlignment="1">
      <alignment horizontal="center"/>
    </xf>
    <xf numFmtId="0" fontId="44" fillId="34" borderId="61" xfId="0" applyFont="1" applyFill="1" applyBorder="1" applyAlignment="1">
      <alignment horizontal="center" vertical="center"/>
    </xf>
    <xf numFmtId="0" fontId="44" fillId="0" borderId="41" xfId="0" applyFont="1" applyFill="1" applyBorder="1" applyAlignment="1">
      <alignment horizontal="center"/>
    </xf>
    <xf numFmtId="0" fontId="14" fillId="0" borderId="75" xfId="0" applyFont="1" applyFill="1" applyBorder="1" applyAlignment="1">
      <alignment horizontal="center"/>
    </xf>
    <xf numFmtId="0" fontId="14" fillId="0" borderId="77" xfId="0" applyFont="1" applyFill="1" applyBorder="1" applyAlignment="1">
      <alignment horizontal="center"/>
    </xf>
    <xf numFmtId="0" fontId="44" fillId="34" borderId="62" xfId="0" applyFont="1" applyFill="1" applyBorder="1" applyAlignment="1">
      <alignment horizontal="center"/>
    </xf>
    <xf numFmtId="0" fontId="14" fillId="34" borderId="66" xfId="0" applyFont="1" applyFill="1" applyBorder="1" applyAlignment="1">
      <alignment horizontal="center"/>
    </xf>
    <xf numFmtId="0" fontId="23" fillId="0" borderId="10" xfId="0" applyFont="1" applyBorder="1" applyAlignment="1">
      <alignment horizontal="center" vertical="center"/>
    </xf>
    <xf numFmtId="0" fontId="23" fillId="0" borderId="75" xfId="0" applyFont="1" applyBorder="1" applyAlignment="1">
      <alignment horizontal="center" vertical="center"/>
    </xf>
    <xf numFmtId="0" fontId="23" fillId="0" borderId="81" xfId="0" applyFont="1" applyBorder="1" applyAlignment="1">
      <alignment horizontal="center" vertical="center"/>
    </xf>
    <xf numFmtId="0" fontId="23" fillId="0" borderId="67" xfId="0" applyFont="1" applyBorder="1" applyAlignment="1">
      <alignment horizontal="center" vertical="center"/>
    </xf>
    <xf numFmtId="0" fontId="23" fillId="0" borderId="77" xfId="0" applyFont="1" applyBorder="1" applyAlignment="1">
      <alignment horizontal="center" vertical="center"/>
    </xf>
    <xf numFmtId="0" fontId="23" fillId="0" borderId="0" xfId="0" applyFont="1" applyBorder="1" applyAlignment="1">
      <alignment horizontal="center" vertical="center"/>
    </xf>
    <xf numFmtId="0" fontId="23" fillId="0" borderId="78" xfId="0" applyFont="1" applyBorder="1" applyAlignment="1">
      <alignment horizontal="center" vertical="center"/>
    </xf>
    <xf numFmtId="0" fontId="23" fillId="0" borderId="45" xfId="0" applyFont="1" applyBorder="1" applyAlignment="1">
      <alignment horizontal="center" vertical="center"/>
    </xf>
    <xf numFmtId="0" fontId="14" fillId="34" borderId="75" xfId="0" applyFont="1" applyFill="1" applyBorder="1" applyAlignment="1">
      <alignment horizontal="center"/>
    </xf>
    <xf numFmtId="0" fontId="14" fillId="34" borderId="78" xfId="0" applyFont="1" applyFill="1" applyBorder="1" applyAlignment="1">
      <alignment horizontal="center"/>
    </xf>
    <xf numFmtId="0" fontId="14" fillId="34" borderId="30" xfId="0" applyFont="1" applyFill="1" applyBorder="1" applyAlignment="1">
      <alignment horizontal="center" vertical="center"/>
    </xf>
    <xf numFmtId="0" fontId="28" fillId="34" borderId="30" xfId="0" applyFont="1" applyFill="1" applyBorder="1" applyAlignment="1">
      <alignment horizontal="center" vertical="center"/>
    </xf>
    <xf numFmtId="0" fontId="28" fillId="34" borderId="56" xfId="0" applyFont="1" applyFill="1" applyBorder="1" applyAlignment="1">
      <alignment horizontal="center" vertical="center"/>
    </xf>
    <xf numFmtId="0" fontId="44" fillId="34" borderId="82" xfId="0" applyFont="1" applyFill="1" applyBorder="1" applyAlignment="1">
      <alignment horizontal="center" vertical="center"/>
    </xf>
    <xf numFmtId="0" fontId="28" fillId="34" borderId="29" xfId="0" applyFont="1" applyFill="1" applyBorder="1" applyAlignment="1">
      <alignment horizontal="center"/>
    </xf>
    <xf numFmtId="0" fontId="44" fillId="0" borderId="30" xfId="0" applyFont="1" applyBorder="1" applyAlignment="1">
      <alignment horizontal="center" vertical="center"/>
    </xf>
    <xf numFmtId="0" fontId="14" fillId="34" borderId="83" xfId="0" applyFont="1" applyFill="1" applyBorder="1" applyAlignment="1">
      <alignment horizontal="center" vertical="center"/>
    </xf>
    <xf numFmtId="0" fontId="23" fillId="0" borderId="74" xfId="0" applyFont="1" applyBorder="1" applyAlignment="1">
      <alignment horizontal="center" vertical="center"/>
    </xf>
    <xf numFmtId="0" fontId="25" fillId="0" borderId="41" xfId="0" applyFont="1" applyBorder="1" applyAlignment="1">
      <alignment horizontal="center" vertical="center"/>
    </xf>
    <xf numFmtId="0" fontId="44" fillId="34" borderId="78" xfId="0" applyFont="1" applyFill="1" applyBorder="1" applyAlignment="1">
      <alignment horizontal="center" vertical="center"/>
    </xf>
    <xf numFmtId="0" fontId="44" fillId="34" borderId="41" xfId="0" applyFont="1" applyFill="1" applyBorder="1" applyAlignment="1">
      <alignment horizontal="center"/>
    </xf>
    <xf numFmtId="0" fontId="23" fillId="0" borderId="46" xfId="0" applyFont="1" applyBorder="1" applyAlignment="1">
      <alignment horizontal="center" vertical="center"/>
    </xf>
    <xf numFmtId="0" fontId="14" fillId="0" borderId="30" xfId="0" applyFont="1" applyFill="1" applyBorder="1" applyAlignment="1">
      <alignment horizontal="center"/>
    </xf>
    <xf numFmtId="0" fontId="28" fillId="34" borderId="54" xfId="0" applyFont="1" applyFill="1" applyBorder="1" applyAlignment="1">
      <alignment horizontal="center" vertical="center"/>
    </xf>
    <xf numFmtId="0" fontId="44" fillId="34" borderId="31" xfId="0" applyFont="1" applyFill="1" applyBorder="1" applyAlignment="1">
      <alignment horizontal="center"/>
    </xf>
    <xf numFmtId="0" fontId="28" fillId="34" borderId="78" xfId="0" applyFont="1" applyFill="1" applyBorder="1" applyAlignment="1">
      <alignment horizontal="center"/>
    </xf>
    <xf numFmtId="0" fontId="14" fillId="0" borderId="51" xfId="0" applyFont="1" applyBorder="1" applyAlignment="1">
      <alignment horizontal="center" vertical="center"/>
    </xf>
    <xf numFmtId="0" fontId="28" fillId="0" borderId="54" xfId="0" applyFont="1" applyBorder="1" applyAlignment="1">
      <alignment horizontal="center" vertical="center"/>
    </xf>
    <xf numFmtId="0" fontId="14" fillId="0" borderId="45" xfId="0" applyFont="1" applyBorder="1" applyAlignment="1">
      <alignment horizontal="center" vertical="center"/>
    </xf>
    <xf numFmtId="0" fontId="14" fillId="0" borderId="75" xfId="0" applyFont="1" applyBorder="1" applyAlignment="1">
      <alignment horizontal="center" vertical="center"/>
    </xf>
    <xf numFmtId="0" fontId="14" fillId="0" borderId="62" xfId="0" applyFont="1" applyBorder="1" applyAlignment="1">
      <alignment horizontal="center" vertical="center"/>
    </xf>
    <xf numFmtId="0" fontId="14" fillId="34" borderId="78" xfId="0" applyFont="1" applyFill="1" applyBorder="1" applyAlignment="1">
      <alignment horizontal="center" vertical="center"/>
    </xf>
    <xf numFmtId="0" fontId="14" fillId="34" borderId="63" xfId="0" applyFont="1" applyFill="1" applyBorder="1" applyAlignment="1">
      <alignment horizontal="center" vertical="center"/>
    </xf>
    <xf numFmtId="0" fontId="14" fillId="0" borderId="78" xfId="0" applyFont="1" applyBorder="1" applyAlignment="1">
      <alignment horizontal="center" vertical="center"/>
    </xf>
    <xf numFmtId="0" fontId="28" fillId="34" borderId="66" xfId="0" applyFont="1" applyFill="1" applyBorder="1" applyAlignment="1">
      <alignment horizontal="center"/>
    </xf>
    <xf numFmtId="0" fontId="14" fillId="0" borderId="71" xfId="0" applyFont="1" applyBorder="1" applyAlignment="1">
      <alignment horizontal="center" vertical="center"/>
    </xf>
    <xf numFmtId="0" fontId="28" fillId="34" borderId="62" xfId="0" applyFont="1" applyFill="1" applyBorder="1" applyAlignment="1">
      <alignment horizontal="center" vertical="center"/>
    </xf>
    <xf numFmtId="0" fontId="14" fillId="0" borderId="46" xfId="0" applyFont="1" applyBorder="1" applyAlignment="1">
      <alignment horizontal="center" vertical="center"/>
    </xf>
    <xf numFmtId="0" fontId="14" fillId="0" borderId="80" xfId="0" applyFont="1" applyBorder="1" applyAlignment="1">
      <alignment horizontal="center" vertical="center"/>
    </xf>
    <xf numFmtId="0" fontId="14" fillId="0" borderId="66" xfId="0" applyFont="1" applyBorder="1" applyAlignment="1">
      <alignment horizontal="center" vertical="center"/>
    </xf>
    <xf numFmtId="0" fontId="14" fillId="34" borderId="51" xfId="0" applyFont="1" applyFill="1" applyBorder="1" applyAlignment="1">
      <alignment horizontal="center" vertical="center"/>
    </xf>
    <xf numFmtId="0" fontId="14" fillId="35" borderId="75" xfId="0" applyFont="1" applyFill="1" applyBorder="1" applyAlignment="1">
      <alignment horizontal="center" vertical="center"/>
    </xf>
    <xf numFmtId="0" fontId="14" fillId="0" borderId="76" xfId="0" applyFont="1" applyBorder="1" applyAlignment="1">
      <alignment horizontal="center" vertical="center"/>
    </xf>
    <xf numFmtId="0" fontId="14" fillId="34" borderId="74"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79" xfId="0" applyFont="1" applyBorder="1" applyAlignment="1">
      <alignment horizontal="center" vertical="center"/>
    </xf>
    <xf numFmtId="0" fontId="14" fillId="0" borderId="38" xfId="0" applyFont="1" applyBorder="1" applyAlignment="1">
      <alignment horizontal="center" vertical="center"/>
    </xf>
    <xf numFmtId="0" fontId="14" fillId="0" borderId="67" xfId="0" applyFont="1" applyBorder="1" applyAlignment="1">
      <alignment horizontal="center" vertical="center"/>
    </xf>
    <xf numFmtId="0" fontId="28" fillId="0" borderId="48" xfId="0" applyFont="1" applyFill="1" applyBorder="1" applyAlignment="1">
      <alignment horizontal="center" vertical="center"/>
    </xf>
    <xf numFmtId="0" fontId="14" fillId="0" borderId="67" xfId="0" applyFont="1" applyFill="1" applyBorder="1" applyAlignment="1">
      <alignment horizontal="center"/>
    </xf>
    <xf numFmtId="0" fontId="44" fillId="0" borderId="81" xfId="0" applyFont="1" applyFill="1" applyBorder="1" applyAlignment="1">
      <alignment horizontal="center"/>
    </xf>
    <xf numFmtId="0" fontId="14" fillId="0" borderId="52" xfId="0" applyFont="1" applyBorder="1" applyAlignment="1">
      <alignment horizontal="center" vertical="center"/>
    </xf>
    <xf numFmtId="0" fontId="23" fillId="0" borderId="66" xfId="0" applyFont="1" applyBorder="1" applyAlignment="1">
      <alignment horizontal="center"/>
    </xf>
    <xf numFmtId="0" fontId="42" fillId="0" borderId="51" xfId="0" applyFont="1" applyBorder="1" applyAlignment="1">
      <alignment horizontal="center" vertical="center"/>
    </xf>
    <xf numFmtId="0" fontId="14" fillId="0" borderId="77" xfId="0" applyFont="1" applyBorder="1" applyAlignment="1">
      <alignment horizontal="center" vertical="center"/>
    </xf>
    <xf numFmtId="0" fontId="28" fillId="34" borderId="75" xfId="0" applyFont="1" applyFill="1" applyBorder="1" applyAlignment="1">
      <alignment horizontal="center"/>
    </xf>
    <xf numFmtId="0" fontId="14" fillId="0" borderId="41" xfId="0" applyFont="1" applyFill="1" applyBorder="1" applyAlignment="1">
      <alignment horizontal="center"/>
    </xf>
    <xf numFmtId="0" fontId="23" fillId="0" borderId="16" xfId="0" applyFont="1" applyBorder="1" applyAlignment="1">
      <alignment horizontal="center" vertical="center"/>
    </xf>
    <xf numFmtId="0" fontId="20" fillId="0" borderId="11" xfId="0" applyFont="1" applyBorder="1" applyAlignment="1">
      <alignment horizontal="center" vertical="center"/>
    </xf>
    <xf numFmtId="0" fontId="20" fillId="0" borderId="75" xfId="0" applyFont="1" applyBorder="1" applyAlignment="1">
      <alignment horizontal="center" vertical="center"/>
    </xf>
    <xf numFmtId="0" fontId="20" fillId="0" borderId="55" xfId="0" applyFont="1" applyBorder="1" applyAlignment="1">
      <alignment horizontal="center" vertical="center"/>
    </xf>
    <xf numFmtId="0" fontId="20" fillId="0" borderId="78" xfId="0" applyFont="1" applyBorder="1" applyAlignment="1">
      <alignment horizontal="center" vertical="center"/>
    </xf>
    <xf numFmtId="0" fontId="20" fillId="0" borderId="71" xfId="0" applyFont="1" applyBorder="1" applyAlignment="1">
      <alignment horizontal="center" vertical="center"/>
    </xf>
    <xf numFmtId="0" fontId="14" fillId="0" borderId="78" xfId="0" applyFont="1" applyBorder="1" applyAlignment="1">
      <alignment horizontal="center"/>
    </xf>
    <xf numFmtId="0" fontId="28" fillId="0" borderId="66" xfId="0" applyFont="1" applyFill="1" applyBorder="1" applyAlignment="1">
      <alignment horizontal="center" vertical="center"/>
    </xf>
    <xf numFmtId="0" fontId="44" fillId="0" borderId="78" xfId="0" applyFont="1" applyFill="1" applyBorder="1" applyAlignment="1">
      <alignment horizontal="center"/>
    </xf>
    <xf numFmtId="0" fontId="14" fillId="0" borderId="71" xfId="0" applyFont="1" applyFill="1" applyBorder="1" applyAlignment="1">
      <alignment horizontal="center"/>
    </xf>
    <xf numFmtId="0" fontId="28" fillId="0" borderId="76" xfId="0" applyFont="1" applyFill="1" applyBorder="1" applyAlignment="1">
      <alignment horizontal="center" vertical="center" textRotation="90"/>
    </xf>
    <xf numFmtId="0" fontId="44" fillId="0" borderId="62" xfId="0" applyFont="1" applyBorder="1" applyAlignment="1">
      <alignment horizontal="center" vertical="center"/>
    </xf>
    <xf numFmtId="0" fontId="44" fillId="34" borderId="51" xfId="0" applyFont="1" applyFill="1" applyBorder="1" applyAlignment="1">
      <alignment horizontal="center"/>
    </xf>
    <xf numFmtId="0" fontId="44" fillId="34" borderId="62" xfId="0" applyFont="1" applyFill="1" applyBorder="1" applyAlignment="1">
      <alignment horizontal="center" vertical="center"/>
    </xf>
    <xf numFmtId="0" fontId="23" fillId="0" borderId="61" xfId="0" applyFont="1" applyBorder="1" applyAlignment="1">
      <alignment horizontal="center" vertical="center"/>
    </xf>
    <xf numFmtId="0" fontId="14" fillId="0" borderId="53" xfId="0" applyFont="1" applyFill="1" applyBorder="1" applyAlignment="1">
      <alignment horizontal="center"/>
    </xf>
    <xf numFmtId="0" fontId="28" fillId="0" borderId="29" xfId="0" applyFont="1" applyFill="1" applyBorder="1" applyAlignment="1">
      <alignment horizontal="center" vertical="center"/>
    </xf>
    <xf numFmtId="0" fontId="14" fillId="0" borderId="38" xfId="0" applyFont="1" applyFill="1" applyBorder="1" applyAlignment="1">
      <alignment horizontal="center"/>
    </xf>
    <xf numFmtId="0" fontId="14" fillId="0" borderId="31" xfId="0" applyFont="1" applyFill="1" applyBorder="1" applyAlignment="1">
      <alignment horizontal="center"/>
    </xf>
    <xf numFmtId="0" fontId="44" fillId="0" borderId="45" xfId="0" applyFont="1" applyFill="1" applyBorder="1" applyAlignment="1">
      <alignment horizontal="center"/>
    </xf>
    <xf numFmtId="0" fontId="14" fillId="34" borderId="82" xfId="0" applyFont="1" applyFill="1" applyBorder="1" applyAlignment="1">
      <alignment horizontal="center" vertical="center"/>
    </xf>
    <xf numFmtId="0" fontId="14" fillId="34" borderId="56" xfId="0" applyFont="1" applyFill="1" applyBorder="1" applyAlignment="1">
      <alignment horizontal="center"/>
    </xf>
    <xf numFmtId="0" fontId="14" fillId="34" borderId="54" xfId="0" applyFont="1" applyFill="1" applyBorder="1" applyAlignment="1">
      <alignment horizontal="center"/>
    </xf>
    <xf numFmtId="0" fontId="44" fillId="34" borderId="30" xfId="0" applyFont="1" applyFill="1" applyBorder="1" applyAlignment="1">
      <alignment horizontal="center"/>
    </xf>
    <xf numFmtId="0" fontId="14" fillId="0" borderId="81" xfId="0" applyFont="1" applyBorder="1" applyAlignment="1">
      <alignment horizontal="center" vertical="center"/>
    </xf>
    <xf numFmtId="0" fontId="10" fillId="0" borderId="21" xfId="0" applyFont="1" applyBorder="1" applyAlignment="1">
      <alignment horizontal="center" vertical="center"/>
    </xf>
    <xf numFmtId="0" fontId="42" fillId="0" borderId="71" xfId="0" applyFont="1" applyBorder="1" applyAlignment="1">
      <alignment horizontal="center" vertical="center"/>
    </xf>
    <xf numFmtId="0" fontId="23" fillId="0" borderId="46" xfId="0" applyFont="1" applyBorder="1" applyAlignment="1">
      <alignment horizontal="center"/>
    </xf>
    <xf numFmtId="0" fontId="14" fillId="35" borderId="78" xfId="0" applyFont="1" applyFill="1" applyBorder="1" applyAlignment="1">
      <alignment horizontal="center" vertical="center"/>
    </xf>
    <xf numFmtId="0" fontId="14" fillId="34" borderId="71" xfId="0" applyFont="1" applyFill="1" applyBorder="1" applyAlignment="1">
      <alignment horizontal="center" vertical="center"/>
    </xf>
    <xf numFmtId="0" fontId="14" fillId="35" borderId="71" xfId="0" applyFont="1" applyFill="1" applyBorder="1" applyAlignment="1">
      <alignment horizontal="center" vertical="center"/>
    </xf>
    <xf numFmtId="0" fontId="28" fillId="0" borderId="55" xfId="0" applyFont="1" applyBorder="1" applyAlignment="1">
      <alignment horizontal="center" vertical="center"/>
    </xf>
    <xf numFmtId="0" fontId="28" fillId="34" borderId="78" xfId="0" applyFont="1" applyFill="1" applyBorder="1" applyAlignment="1">
      <alignment horizontal="center" vertical="center"/>
    </xf>
    <xf numFmtId="0" fontId="28" fillId="0" borderId="61" xfId="0" applyFont="1" applyFill="1" applyBorder="1" applyAlignment="1">
      <alignment horizontal="center" vertical="center"/>
    </xf>
    <xf numFmtId="0" fontId="28" fillId="34" borderId="67" xfId="0" applyFont="1" applyFill="1" applyBorder="1" applyAlignment="1">
      <alignment horizontal="center"/>
    </xf>
    <xf numFmtId="0" fontId="44" fillId="34" borderId="55" xfId="0" applyFont="1" applyFill="1" applyBorder="1" applyAlignment="1">
      <alignment horizontal="center"/>
    </xf>
    <xf numFmtId="0" fontId="44" fillId="34" borderId="45" xfId="0" applyFont="1" applyFill="1" applyBorder="1" applyAlignment="1">
      <alignment horizontal="center"/>
    </xf>
    <xf numFmtId="0" fontId="28" fillId="34" borderId="0" xfId="0" applyFont="1" applyFill="1" applyBorder="1" applyAlignment="1">
      <alignment horizontal="center"/>
    </xf>
    <xf numFmtId="0" fontId="44" fillId="34" borderId="78" xfId="0" applyFont="1" applyFill="1" applyBorder="1" applyAlignment="1">
      <alignment horizontal="center"/>
    </xf>
    <xf numFmtId="0" fontId="14" fillId="34" borderId="46" xfId="0" applyFont="1" applyFill="1" applyBorder="1" applyAlignment="1">
      <alignment horizontal="center"/>
    </xf>
    <xf numFmtId="0" fontId="44" fillId="34" borderId="71" xfId="0" applyFont="1" applyFill="1" applyBorder="1" applyAlignment="1">
      <alignment horizontal="center"/>
    </xf>
    <xf numFmtId="0" fontId="44" fillId="34" borderId="84" xfId="0" applyFont="1" applyFill="1" applyBorder="1" applyAlignment="1">
      <alignment horizontal="center" vertical="center"/>
    </xf>
    <xf numFmtId="0" fontId="44" fillId="0" borderId="78" xfId="0" applyFont="1" applyBorder="1" applyAlignment="1">
      <alignment horizontal="center" vertical="center"/>
    </xf>
    <xf numFmtId="0" fontId="25" fillId="0" borderId="81" xfId="0" applyFont="1" applyBorder="1" applyAlignment="1">
      <alignment horizontal="center" vertical="center"/>
    </xf>
    <xf numFmtId="0" fontId="14" fillId="35" borderId="67"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51" xfId="0" applyFont="1" applyFill="1" applyBorder="1" applyAlignment="1">
      <alignment horizontal="center"/>
    </xf>
    <xf numFmtId="0" fontId="44" fillId="34" borderId="10" xfId="0" applyFont="1" applyFill="1" applyBorder="1" applyAlignment="1">
      <alignment horizontal="center" vertical="center"/>
    </xf>
    <xf numFmtId="0" fontId="14" fillId="34" borderId="67" xfId="0" applyFont="1" applyFill="1" applyBorder="1" applyAlignment="1">
      <alignment horizontal="center"/>
    </xf>
    <xf numFmtId="0" fontId="44" fillId="34" borderId="41" xfId="0" applyFont="1" applyFill="1" applyBorder="1" applyAlignment="1">
      <alignment horizontal="center" vertical="center"/>
    </xf>
    <xf numFmtId="0" fontId="51" fillId="34" borderId="54" xfId="0" applyFont="1" applyFill="1" applyBorder="1" applyAlignment="1">
      <alignment horizontal="center"/>
    </xf>
    <xf numFmtId="0" fontId="14" fillId="34" borderId="62" xfId="0" applyFont="1" applyFill="1" applyBorder="1" applyAlignment="1">
      <alignment horizontal="center"/>
    </xf>
    <xf numFmtId="0" fontId="23" fillId="0" borderId="52" xfId="0" applyFont="1" applyBorder="1" applyAlignment="1">
      <alignment horizontal="center" vertical="center"/>
    </xf>
    <xf numFmtId="0" fontId="42" fillId="0" borderId="38" xfId="0" applyFont="1" applyBorder="1" applyAlignment="1">
      <alignment horizontal="center" vertical="center"/>
    </xf>
    <xf numFmtId="0" fontId="42" fillId="0" borderId="44" xfId="0" applyFont="1" applyBorder="1" applyAlignment="1">
      <alignment horizontal="center" vertical="center"/>
    </xf>
    <xf numFmtId="0" fontId="23" fillId="0" borderId="29" xfId="0" applyFont="1" applyBorder="1" applyAlignment="1">
      <alignment horizontal="center"/>
    </xf>
    <xf numFmtId="0" fontId="14" fillId="0" borderId="30" xfId="0" applyFont="1" applyBorder="1" applyAlignment="1">
      <alignment horizontal="center" vertical="center"/>
    </xf>
    <xf numFmtId="0" fontId="14" fillId="0" borderId="44" xfId="0" applyFont="1" applyBorder="1" applyAlignment="1">
      <alignment horizontal="center" vertical="center"/>
    </xf>
    <xf numFmtId="0" fontId="14" fillId="0" borderId="29" xfId="0" applyFont="1" applyBorder="1" applyAlignment="1">
      <alignment horizontal="center" vertical="center"/>
    </xf>
    <xf numFmtId="0" fontId="14" fillId="34" borderId="38" xfId="0" applyFont="1" applyFill="1" applyBorder="1" applyAlignment="1">
      <alignment horizontal="center" vertical="center"/>
    </xf>
    <xf numFmtId="0" fontId="14" fillId="35" borderId="44" xfId="0" applyFont="1" applyFill="1" applyBorder="1" applyAlignment="1">
      <alignment horizontal="center" vertical="center"/>
    </xf>
    <xf numFmtId="0" fontId="14" fillId="35" borderId="30" xfId="0" applyFont="1" applyFill="1" applyBorder="1" applyAlignment="1">
      <alignment horizontal="center" vertical="center"/>
    </xf>
    <xf numFmtId="0" fontId="14" fillId="35" borderId="35" xfId="0" applyFont="1" applyFill="1" applyBorder="1" applyAlignment="1">
      <alignment horizontal="center" vertical="center"/>
    </xf>
    <xf numFmtId="0" fontId="14" fillId="34" borderId="80" xfId="0" applyFont="1" applyFill="1" applyBorder="1" applyAlignment="1">
      <alignment horizontal="center" vertical="center"/>
    </xf>
    <xf numFmtId="0" fontId="14" fillId="34" borderId="33" xfId="0" applyFont="1" applyFill="1" applyBorder="1" applyAlignment="1">
      <alignment horizontal="center" vertical="center"/>
    </xf>
    <xf numFmtId="0" fontId="14" fillId="34" borderId="58"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43" xfId="0" applyFont="1" applyFill="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34" borderId="35" xfId="0" applyFont="1" applyFill="1" applyBorder="1" applyAlignment="1">
      <alignment horizontal="center" vertical="center"/>
    </xf>
    <xf numFmtId="0" fontId="14" fillId="0" borderId="35" xfId="0" applyFont="1" applyFill="1" applyBorder="1" applyAlignment="1">
      <alignment horizontal="center"/>
    </xf>
    <xf numFmtId="0" fontId="14" fillId="0" borderId="35" xfId="0" applyFont="1" applyFill="1" applyBorder="1" applyAlignment="1">
      <alignment horizontal="center" vertical="center"/>
    </xf>
    <xf numFmtId="0" fontId="14" fillId="0" borderId="37" xfId="0" applyFont="1" applyFill="1" applyBorder="1" applyAlignment="1">
      <alignment horizontal="center"/>
    </xf>
    <xf numFmtId="0" fontId="28" fillId="0" borderId="33" xfId="0" applyFont="1" applyFill="1" applyBorder="1" applyAlignment="1">
      <alignment horizontal="center" vertical="center"/>
    </xf>
    <xf numFmtId="0" fontId="44" fillId="34" borderId="43" xfId="0" applyFont="1" applyFill="1" applyBorder="1" applyAlignment="1">
      <alignment horizontal="center" vertical="center"/>
    </xf>
    <xf numFmtId="0" fontId="28" fillId="34" borderId="35" xfId="0" applyFont="1" applyFill="1" applyBorder="1" applyAlignment="1">
      <alignment horizontal="center"/>
    </xf>
    <xf numFmtId="0" fontId="44" fillId="34" borderId="56" xfId="0" applyFont="1" applyFill="1" applyBorder="1" applyAlignment="1">
      <alignment horizontal="center"/>
    </xf>
    <xf numFmtId="0" fontId="44" fillId="34" borderId="35" xfId="0" applyFont="1" applyFill="1" applyBorder="1" applyAlignment="1">
      <alignment horizontal="center" vertical="center"/>
    </xf>
    <xf numFmtId="0" fontId="14" fillId="34" borderId="37" xfId="0" applyFont="1" applyFill="1" applyBorder="1" applyAlignment="1">
      <alignment horizontal="center" vertical="center"/>
    </xf>
    <xf numFmtId="0" fontId="28" fillId="34" borderId="33" xfId="0" applyFont="1" applyFill="1" applyBorder="1" applyAlignment="1">
      <alignment horizontal="center"/>
    </xf>
    <xf numFmtId="0" fontId="44" fillId="34" borderId="57" xfId="0" applyFont="1" applyFill="1" applyBorder="1" applyAlignment="1">
      <alignment horizontal="center"/>
    </xf>
    <xf numFmtId="0" fontId="51" fillId="34" borderId="37" xfId="0" applyFont="1" applyFill="1" applyBorder="1" applyAlignment="1">
      <alignment horizontal="center"/>
    </xf>
    <xf numFmtId="0" fontId="14" fillId="34" borderId="80" xfId="0" applyFont="1" applyFill="1" applyBorder="1" applyAlignment="1">
      <alignment horizontal="center"/>
    </xf>
    <xf numFmtId="0" fontId="28" fillId="34" borderId="33" xfId="0" applyFont="1" applyFill="1" applyBorder="1" applyAlignment="1">
      <alignment horizontal="center" vertical="center"/>
    </xf>
    <xf numFmtId="0" fontId="28" fillId="34" borderId="56" xfId="0" applyFont="1" applyFill="1" applyBorder="1" applyAlignment="1">
      <alignment horizontal="center"/>
    </xf>
    <xf numFmtId="0" fontId="28" fillId="34" borderId="22" xfId="0" applyFont="1" applyFill="1" applyBorder="1" applyAlignment="1">
      <alignment horizontal="center" vertical="center"/>
    </xf>
    <xf numFmtId="0" fontId="44" fillId="34" borderId="38" xfId="0" applyFont="1" applyFill="1" applyBorder="1" applyAlignment="1">
      <alignment horizontal="center"/>
    </xf>
    <xf numFmtId="0" fontId="44" fillId="34" borderId="30" xfId="0" applyFont="1" applyFill="1" applyBorder="1" applyAlignment="1">
      <alignment horizontal="center" vertical="center"/>
    </xf>
    <xf numFmtId="0" fontId="44" fillId="34" borderId="83" xfId="0" applyFont="1" applyFill="1" applyBorder="1" applyAlignment="1">
      <alignment horizontal="center" vertical="center"/>
    </xf>
    <xf numFmtId="0" fontId="44" fillId="34" borderId="85" xfId="0" applyFont="1" applyFill="1" applyBorder="1" applyAlignment="1">
      <alignment horizontal="center" vertical="center"/>
    </xf>
    <xf numFmtId="0" fontId="44" fillId="0" borderId="35" xfId="0" applyFont="1" applyBorder="1" applyAlignment="1">
      <alignment horizontal="center" vertical="center"/>
    </xf>
    <xf numFmtId="0" fontId="23" fillId="0" borderId="58" xfId="0" applyFont="1" applyBorder="1" applyAlignment="1">
      <alignment horizontal="center" vertical="center"/>
    </xf>
    <xf numFmtId="0" fontId="25" fillId="0" borderId="86" xfId="0" applyFont="1" applyBorder="1" applyAlignment="1">
      <alignment horizontal="center" vertical="center"/>
    </xf>
    <xf numFmtId="0" fontId="20" fillId="0" borderId="56" xfId="0" applyFont="1" applyBorder="1" applyAlignment="1">
      <alignment horizontal="center" vertical="center"/>
    </xf>
    <xf numFmtId="0" fontId="14" fillId="0" borderId="63" xfId="0" applyFont="1" applyFill="1" applyBorder="1" applyAlignment="1">
      <alignment horizontal="center"/>
    </xf>
    <xf numFmtId="0" fontId="14" fillId="0" borderId="45" xfId="0" applyFont="1" applyFill="1" applyBorder="1" applyAlignment="1">
      <alignment horizontal="center"/>
    </xf>
    <xf numFmtId="0" fontId="28" fillId="0" borderId="46" xfId="0" applyFont="1" applyFill="1" applyBorder="1" applyAlignment="1">
      <alignment horizontal="center" vertical="center"/>
    </xf>
    <xf numFmtId="0" fontId="14" fillId="34" borderId="45" xfId="0" applyFont="1" applyFill="1" applyBorder="1" applyAlignment="1">
      <alignment horizontal="center" vertical="center"/>
    </xf>
    <xf numFmtId="0" fontId="14" fillId="34" borderId="45" xfId="0" applyFont="1" applyFill="1" applyBorder="1" applyAlignment="1">
      <alignment horizontal="center"/>
    </xf>
    <xf numFmtId="0" fontId="28" fillId="34" borderId="0" xfId="0" applyFont="1" applyFill="1" applyBorder="1" applyAlignment="1">
      <alignment horizontal="center" vertical="center"/>
    </xf>
    <xf numFmtId="0" fontId="14" fillId="34" borderId="55" xfId="0" applyFont="1" applyFill="1" applyBorder="1" applyAlignment="1">
      <alignment horizontal="center"/>
    </xf>
    <xf numFmtId="0" fontId="44" fillId="0" borderId="71" xfId="0" applyFont="1" applyBorder="1" applyAlignment="1">
      <alignment horizontal="center" vertical="center"/>
    </xf>
    <xf numFmtId="0" fontId="14" fillId="35" borderId="37" xfId="0" applyFont="1" applyFill="1" applyBorder="1" applyAlignment="1">
      <alignment horizontal="center" vertical="center"/>
    </xf>
    <xf numFmtId="0" fontId="14" fillId="0" borderId="87" xfId="0" applyFont="1" applyFill="1" applyBorder="1" applyAlignment="1">
      <alignment horizontal="center"/>
    </xf>
    <xf numFmtId="0" fontId="14" fillId="0" borderId="44" xfId="0" applyFont="1" applyFill="1" applyBorder="1" applyAlignment="1">
      <alignment horizontal="center"/>
    </xf>
    <xf numFmtId="0" fontId="14" fillId="34" borderId="35" xfId="0" applyFont="1" applyFill="1" applyBorder="1" applyAlignment="1">
      <alignment horizontal="center"/>
    </xf>
    <xf numFmtId="0" fontId="14" fillId="34" borderId="31" xfId="0" applyFont="1" applyFill="1" applyBorder="1" applyAlignment="1">
      <alignment horizontal="center" vertical="center"/>
    </xf>
    <xf numFmtId="0" fontId="28" fillId="34" borderId="88" xfId="0" applyFont="1" applyFill="1" applyBorder="1" applyAlignment="1">
      <alignment horizontal="center"/>
    </xf>
    <xf numFmtId="0" fontId="14" fillId="34" borderId="57" xfId="0" applyFont="1" applyFill="1" applyBorder="1" applyAlignment="1">
      <alignment horizontal="center"/>
    </xf>
    <xf numFmtId="0" fontId="14" fillId="34" borderId="31" xfId="0" applyFont="1" applyFill="1" applyBorder="1" applyAlignment="1">
      <alignment horizontal="center"/>
    </xf>
    <xf numFmtId="0" fontId="14" fillId="34" borderId="37" xfId="0" applyFont="1" applyFill="1" applyBorder="1" applyAlignment="1">
      <alignment horizontal="center"/>
    </xf>
    <xf numFmtId="0" fontId="51" fillId="34" borderId="57" xfId="0" applyFont="1" applyFill="1" applyBorder="1" applyAlignment="1">
      <alignment horizontal="center"/>
    </xf>
    <xf numFmtId="0" fontId="14" fillId="34" borderId="85" xfId="0" applyFont="1" applyFill="1" applyBorder="1" applyAlignment="1">
      <alignment horizontal="center" vertical="center"/>
    </xf>
    <xf numFmtId="0" fontId="6" fillId="0" borderId="10" xfId="0" applyFont="1" applyBorder="1" applyAlignment="1">
      <alignment/>
    </xf>
    <xf numFmtId="0" fontId="24" fillId="0" borderId="10" xfId="0" applyFont="1" applyBorder="1" applyAlignment="1">
      <alignment/>
    </xf>
    <xf numFmtId="0" fontId="32" fillId="0" borderId="10" xfId="0" applyFont="1" applyBorder="1" applyAlignment="1">
      <alignment/>
    </xf>
    <xf numFmtId="0" fontId="33" fillId="0" borderId="10" xfId="0" applyFont="1" applyBorder="1" applyAlignment="1">
      <alignment/>
    </xf>
    <xf numFmtId="0" fontId="34" fillId="0" borderId="10" xfId="0" applyFont="1" applyBorder="1" applyAlignment="1">
      <alignment/>
    </xf>
    <xf numFmtId="0" fontId="0" fillId="0" borderId="10" xfId="0" applyBorder="1" applyAlignment="1">
      <alignment/>
    </xf>
    <xf numFmtId="0" fontId="32" fillId="0" borderId="10" xfId="0" applyFont="1" applyBorder="1" applyAlignment="1">
      <alignment/>
    </xf>
    <xf numFmtId="0" fontId="32" fillId="0" borderId="10" xfId="0" applyFont="1" applyBorder="1" applyAlignment="1">
      <alignment horizontal="center"/>
    </xf>
    <xf numFmtId="0" fontId="29" fillId="0" borderId="10" xfId="0" applyFont="1" applyBorder="1" applyAlignment="1">
      <alignment/>
    </xf>
    <xf numFmtId="0" fontId="23" fillId="0" borderId="10" xfId="0" applyFont="1" applyBorder="1" applyAlignment="1">
      <alignment/>
    </xf>
    <xf numFmtId="0" fontId="0" fillId="0" borderId="21" xfId="0" applyBorder="1" applyAlignment="1">
      <alignment/>
    </xf>
    <xf numFmtId="0" fontId="7" fillId="0" borderId="0" xfId="0" applyFont="1" applyBorder="1" applyAlignment="1">
      <alignment/>
    </xf>
    <xf numFmtId="0" fontId="6" fillId="0" borderId="0" xfId="0" applyFont="1" applyBorder="1" applyAlignment="1">
      <alignment/>
    </xf>
    <xf numFmtId="0" fontId="0" fillId="0" borderId="22" xfId="0" applyBorder="1" applyAlignment="1">
      <alignment/>
    </xf>
    <xf numFmtId="0" fontId="32" fillId="0" borderId="0" xfId="0" applyFont="1" applyBorder="1" applyAlignment="1">
      <alignment/>
    </xf>
    <xf numFmtId="0" fontId="32" fillId="0" borderId="0" xfId="0" applyFont="1" applyBorder="1" applyAlignment="1">
      <alignment/>
    </xf>
    <xf numFmtId="0" fontId="0" fillId="0" borderId="0" xfId="0" applyBorder="1" applyAlignment="1">
      <alignment/>
    </xf>
    <xf numFmtId="0" fontId="33" fillId="0" borderId="0" xfId="0" applyFont="1" applyBorder="1" applyAlignment="1">
      <alignment/>
    </xf>
    <xf numFmtId="0" fontId="34" fillId="0" borderId="0" xfId="0" applyFont="1" applyBorder="1" applyAlignment="1">
      <alignment/>
    </xf>
    <xf numFmtId="0" fontId="34" fillId="0" borderId="0" xfId="0" applyFont="1" applyBorder="1" applyAlignment="1">
      <alignment horizontal="center"/>
    </xf>
    <xf numFmtId="0" fontId="32" fillId="0" borderId="0" xfId="0" applyFont="1" applyBorder="1" applyAlignment="1">
      <alignment vertical="center"/>
    </xf>
    <xf numFmtId="49" fontId="34" fillId="0" borderId="0" xfId="0" applyNumberFormat="1"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xf>
    <xf numFmtId="0" fontId="9" fillId="0" borderId="23" xfId="0" applyFont="1" applyBorder="1" applyAlignment="1">
      <alignment vertical="center"/>
    </xf>
    <xf numFmtId="0" fontId="23" fillId="0" borderId="21" xfId="0" applyFont="1" applyBorder="1" applyAlignment="1">
      <alignment horizontal="center" vertical="center"/>
    </xf>
    <xf numFmtId="0" fontId="23" fillId="0" borderId="89" xfId="0" applyFont="1" applyBorder="1" applyAlignment="1">
      <alignment horizontal="center" vertical="center"/>
    </xf>
    <xf numFmtId="0" fontId="23" fillId="0" borderId="87" xfId="0" applyFont="1" applyBorder="1" applyAlignment="1">
      <alignment horizontal="center" vertical="center"/>
    </xf>
    <xf numFmtId="0" fontId="23" fillId="0" borderId="86" xfId="0" applyFont="1" applyBorder="1" applyAlignment="1">
      <alignment horizontal="center" vertical="center"/>
    </xf>
    <xf numFmtId="0" fontId="0" fillId="0" borderId="0" xfId="0" applyBorder="1" applyAlignment="1">
      <alignment/>
    </xf>
    <xf numFmtId="0" fontId="32" fillId="0" borderId="0" xfId="0" applyFont="1" applyAlignment="1">
      <alignment/>
    </xf>
    <xf numFmtId="0" fontId="32" fillId="0" borderId="0" xfId="0" applyFont="1" applyAlignment="1">
      <alignment vertical="center"/>
    </xf>
    <xf numFmtId="0" fontId="32" fillId="0" borderId="0" xfId="0" applyFont="1" applyAlignment="1">
      <alignment horizontal="center" vertical="center"/>
    </xf>
    <xf numFmtId="0" fontId="32" fillId="0" borderId="13" xfId="0" applyFont="1" applyBorder="1" applyAlignment="1">
      <alignment/>
    </xf>
    <xf numFmtId="0" fontId="93" fillId="0" borderId="33" xfId="0" applyFont="1" applyBorder="1" applyAlignment="1">
      <alignment horizontal="center" vertical="center"/>
    </xf>
    <xf numFmtId="0" fontId="52" fillId="0" borderId="16" xfId="0" applyFont="1" applyBorder="1" applyAlignment="1">
      <alignment/>
    </xf>
    <xf numFmtId="0" fontId="52" fillId="0" borderId="11" xfId="0" applyFont="1" applyBorder="1" applyAlignment="1">
      <alignment/>
    </xf>
    <xf numFmtId="0" fontId="21" fillId="0" borderId="11" xfId="0" applyFont="1" applyBorder="1" applyAlignment="1">
      <alignment vertical="center"/>
    </xf>
    <xf numFmtId="0" fontId="21" fillId="0" borderId="12" xfId="0" applyFont="1" applyBorder="1" applyAlignment="1">
      <alignment/>
    </xf>
    <xf numFmtId="0" fontId="53" fillId="0" borderId="59" xfId="0" applyFont="1" applyBorder="1" applyAlignment="1">
      <alignment horizontal="center" vertical="center"/>
    </xf>
    <xf numFmtId="0" fontId="21" fillId="0" borderId="73" xfId="0" applyFont="1" applyBorder="1" applyAlignment="1">
      <alignment horizontal="center" vertical="center"/>
    </xf>
    <xf numFmtId="0" fontId="21" fillId="34" borderId="50" xfId="0" applyFont="1" applyFill="1" applyBorder="1" applyAlignment="1">
      <alignment horizontal="center"/>
    </xf>
    <xf numFmtId="0" fontId="21" fillId="34" borderId="65" xfId="0" applyFont="1" applyFill="1" applyBorder="1" applyAlignment="1">
      <alignment horizontal="center"/>
    </xf>
    <xf numFmtId="0" fontId="21" fillId="34" borderId="73" xfId="0" applyFont="1" applyFill="1" applyBorder="1" applyAlignment="1">
      <alignment horizontal="center"/>
    </xf>
    <xf numFmtId="0" fontId="21" fillId="0" borderId="72" xfId="0" applyFont="1" applyBorder="1" applyAlignment="1">
      <alignment horizontal="center"/>
    </xf>
    <xf numFmtId="0" fontId="21" fillId="0" borderId="65" xfId="0" applyFont="1" applyBorder="1" applyAlignment="1">
      <alignment horizontal="center"/>
    </xf>
    <xf numFmtId="0" fontId="21" fillId="0" borderId="73" xfId="0" applyFont="1" applyBorder="1" applyAlignment="1">
      <alignment horizontal="center"/>
    </xf>
    <xf numFmtId="0" fontId="21" fillId="0" borderId="18" xfId="0" applyFont="1" applyBorder="1" applyAlignment="1">
      <alignment horizontal="center"/>
    </xf>
    <xf numFmtId="0" fontId="21" fillId="0" borderId="42" xfId="0" applyFont="1" applyBorder="1" applyAlignment="1">
      <alignment horizontal="center"/>
    </xf>
    <xf numFmtId="0" fontId="21" fillId="0" borderId="70" xfId="0" applyFont="1" applyBorder="1" applyAlignment="1">
      <alignment horizontal="center"/>
    </xf>
    <xf numFmtId="0" fontId="52" fillId="0" borderId="56" xfId="0" applyFont="1" applyBorder="1" applyAlignment="1">
      <alignment/>
    </xf>
    <xf numFmtId="0" fontId="21" fillId="0" borderId="76" xfId="0" applyFont="1" applyBorder="1" applyAlignment="1">
      <alignment horizontal="center"/>
    </xf>
    <xf numFmtId="0" fontId="21" fillId="0" borderId="75" xfId="0" applyFont="1" applyBorder="1" applyAlignment="1">
      <alignment horizontal="center" vertical="center"/>
    </xf>
    <xf numFmtId="0" fontId="21" fillId="0" borderId="74" xfId="0" applyFont="1" applyBorder="1" applyAlignment="1">
      <alignment horizontal="center" wrapText="1"/>
    </xf>
    <xf numFmtId="0" fontId="21" fillId="0" borderId="12" xfId="0" applyFont="1" applyBorder="1" applyAlignment="1">
      <alignment horizontal="center" wrapText="1"/>
    </xf>
    <xf numFmtId="0" fontId="21" fillId="0" borderId="16" xfId="0" applyFont="1" applyBorder="1" applyAlignment="1">
      <alignment horizontal="center" vertical="center"/>
    </xf>
    <xf numFmtId="0" fontId="21" fillId="0" borderId="75" xfId="0" applyFont="1" applyBorder="1" applyAlignment="1">
      <alignment horizontal="center" wrapText="1"/>
    </xf>
    <xf numFmtId="0" fontId="21" fillId="0" borderId="76" xfId="0" applyFont="1" applyBorder="1" applyAlignment="1">
      <alignment horizontal="center" vertical="center" wrapText="1"/>
    </xf>
    <xf numFmtId="0" fontId="52" fillId="0" borderId="79" xfId="0" applyFont="1" applyBorder="1" applyAlignment="1">
      <alignment/>
    </xf>
    <xf numFmtId="0" fontId="52" fillId="0" borderId="65" xfId="0" applyFont="1" applyBorder="1" applyAlignment="1">
      <alignment/>
    </xf>
    <xf numFmtId="0" fontId="52" fillId="0" borderId="70" xfId="0" applyFont="1" applyBorder="1" applyAlignment="1">
      <alignment/>
    </xf>
    <xf numFmtId="0" fontId="52" fillId="0" borderId="73" xfId="0" applyFont="1" applyBorder="1" applyAlignment="1">
      <alignment/>
    </xf>
    <xf numFmtId="0" fontId="21" fillId="0" borderId="50" xfId="0" applyFont="1" applyBorder="1" applyAlignment="1">
      <alignment horizontal="center"/>
    </xf>
    <xf numFmtId="0" fontId="52" fillId="0" borderId="42" xfId="0" applyFont="1" applyBorder="1" applyAlignment="1">
      <alignment/>
    </xf>
    <xf numFmtId="0" fontId="21" fillId="0" borderId="65" xfId="0" applyFont="1" applyBorder="1" applyAlignment="1">
      <alignment horizontal="center" vertical="center"/>
    </xf>
    <xf numFmtId="0" fontId="21" fillId="0" borderId="75" xfId="0" applyFont="1" applyBorder="1" applyAlignment="1">
      <alignment wrapText="1"/>
    </xf>
    <xf numFmtId="49" fontId="54" fillId="0" borderId="31" xfId="0" applyNumberFormat="1" applyFont="1" applyBorder="1" applyAlignment="1">
      <alignment horizontal="right"/>
    </xf>
    <xf numFmtId="0" fontId="21" fillId="0" borderId="54" xfId="0" applyFont="1" applyBorder="1" applyAlignment="1">
      <alignment/>
    </xf>
    <xf numFmtId="0" fontId="21" fillId="0" borderId="0" xfId="0" applyFont="1" applyBorder="1" applyAlignment="1">
      <alignment horizontal="right" vertical="center"/>
    </xf>
    <xf numFmtId="0" fontId="52" fillId="0" borderId="0" xfId="0" applyFont="1" applyAlignment="1">
      <alignment wrapText="1"/>
    </xf>
    <xf numFmtId="49" fontId="21" fillId="0" borderId="0" xfId="0" applyNumberFormat="1" applyFont="1" applyBorder="1" applyAlignment="1">
      <alignment/>
    </xf>
    <xf numFmtId="0" fontId="21" fillId="0" borderId="0" xfId="0" applyFont="1" applyBorder="1" applyAlignment="1">
      <alignment/>
    </xf>
    <xf numFmtId="0" fontId="21" fillId="0" borderId="0" xfId="0" applyFont="1" applyBorder="1" applyAlignment="1">
      <alignment horizontal="right"/>
    </xf>
    <xf numFmtId="0" fontId="52" fillId="0" borderId="54" xfId="0" applyFont="1" applyBorder="1" applyAlignment="1">
      <alignment/>
    </xf>
    <xf numFmtId="0" fontId="21" fillId="0" borderId="11" xfId="0" applyFont="1" applyBorder="1" applyAlignment="1">
      <alignment horizontal="center"/>
    </xf>
    <xf numFmtId="0" fontId="14" fillId="0" borderId="0" xfId="0" applyFont="1" applyAlignment="1">
      <alignment horizontal="left" wrapText="1"/>
    </xf>
    <xf numFmtId="0" fontId="14" fillId="0" borderId="0" xfId="0" applyFont="1" applyAlignment="1">
      <alignment wrapText="1"/>
    </xf>
    <xf numFmtId="0" fontId="28" fillId="0" borderId="0" xfId="0" applyFont="1" applyBorder="1" applyAlignment="1">
      <alignment horizontal="center"/>
    </xf>
    <xf numFmtId="0" fontId="14" fillId="0" borderId="0" xfId="0" applyFont="1" applyAlignment="1">
      <alignment horizontal="left"/>
    </xf>
    <xf numFmtId="0" fontId="14" fillId="0" borderId="0" xfId="0" applyFont="1" applyAlignment="1">
      <alignment horizontal="left" vertical="center"/>
    </xf>
    <xf numFmtId="0" fontId="28" fillId="0" borderId="0" xfId="0" applyFont="1" applyAlignment="1">
      <alignment horizontal="left"/>
    </xf>
    <xf numFmtId="0" fontId="22" fillId="0" borderId="77" xfId="0" applyFont="1" applyBorder="1" applyAlignment="1">
      <alignment horizontal="right" wrapText="1"/>
    </xf>
    <xf numFmtId="0" fontId="22" fillId="0" borderId="68" xfId="0" applyFont="1" applyBorder="1" applyAlignment="1">
      <alignment horizontal="center" wrapText="1"/>
    </xf>
    <xf numFmtId="0" fontId="14" fillId="0" borderId="62" xfId="0" applyFont="1" applyBorder="1" applyAlignment="1">
      <alignment horizontal="left" wrapText="1"/>
    </xf>
    <xf numFmtId="0" fontId="14" fillId="0" borderId="34" xfId="0" applyFont="1" applyBorder="1" applyAlignment="1">
      <alignment horizontal="left" wrapText="1"/>
    </xf>
    <xf numFmtId="0" fontId="14" fillId="0" borderId="78" xfId="0" applyFont="1" applyBorder="1" applyAlignment="1">
      <alignment horizontal="left" wrapText="1"/>
    </xf>
    <xf numFmtId="0" fontId="22" fillId="0" borderId="52" xfId="0" applyFont="1" applyBorder="1" applyAlignment="1">
      <alignment horizontal="center" wrapText="1"/>
    </xf>
    <xf numFmtId="0" fontId="14" fillId="0" borderId="67" xfId="0" applyFont="1" applyBorder="1" applyAlignment="1">
      <alignment horizontal="left" wrapText="1"/>
    </xf>
    <xf numFmtId="0" fontId="14" fillId="0" borderId="75" xfId="0" applyFont="1" applyBorder="1" applyAlignment="1">
      <alignment horizontal="left" vertical="center" wrapText="1"/>
    </xf>
    <xf numFmtId="0" fontId="14" fillId="0" borderId="67" xfId="0" applyFont="1" applyBorder="1" applyAlignment="1">
      <alignment horizontal="left" vertical="center" wrapText="1"/>
    </xf>
    <xf numFmtId="0" fontId="14" fillId="0" borderId="87" xfId="0" applyFont="1" applyBorder="1" applyAlignment="1">
      <alignment horizontal="left" vertical="center" wrapText="1"/>
    </xf>
    <xf numFmtId="0" fontId="14" fillId="34" borderId="76" xfId="0" applyFont="1" applyFill="1" applyBorder="1" applyAlignment="1">
      <alignment horizontal="left" vertical="center" wrapText="1"/>
    </xf>
    <xf numFmtId="0" fontId="14" fillId="34" borderId="77" xfId="0" applyFont="1" applyFill="1" applyBorder="1" applyAlignment="1">
      <alignment horizontal="left" vertical="center" wrapText="1"/>
    </xf>
    <xf numFmtId="0" fontId="14" fillId="34" borderId="89" xfId="0" applyFont="1" applyFill="1" applyBorder="1" applyAlignment="1">
      <alignment horizontal="left" vertical="center" wrapText="1"/>
    </xf>
    <xf numFmtId="0" fontId="37" fillId="34" borderId="67" xfId="0" applyFont="1" applyFill="1" applyBorder="1" applyAlignment="1">
      <alignment horizontal="center" wrapText="1"/>
    </xf>
    <xf numFmtId="0" fontId="22" fillId="0" borderId="80" xfId="0" applyFont="1" applyBorder="1" applyAlignment="1">
      <alignment horizontal="center" wrapText="1"/>
    </xf>
    <xf numFmtId="0" fontId="22" fillId="0" borderId="88" xfId="0" applyFont="1" applyBorder="1" applyAlignment="1">
      <alignment horizontal="center" wrapText="1"/>
    </xf>
    <xf numFmtId="0" fontId="11" fillId="34" borderId="81" xfId="0" applyFont="1" applyFill="1" applyBorder="1" applyAlignment="1">
      <alignment horizontal="center"/>
    </xf>
    <xf numFmtId="0" fontId="11" fillId="34" borderId="86" xfId="0" applyFont="1" applyFill="1" applyBorder="1" applyAlignment="1">
      <alignment horizontal="center"/>
    </xf>
    <xf numFmtId="0" fontId="11" fillId="34" borderId="14" xfId="0" applyFont="1" applyFill="1" applyBorder="1" applyAlignment="1">
      <alignment horizontal="center"/>
    </xf>
    <xf numFmtId="0" fontId="11" fillId="34" borderId="24" xfId="0" applyFont="1" applyFill="1" applyBorder="1" applyAlignment="1">
      <alignment horizontal="center"/>
    </xf>
    <xf numFmtId="0" fontId="43" fillId="36" borderId="15" xfId="0" applyFont="1" applyFill="1" applyBorder="1" applyAlignment="1">
      <alignment horizontal="left"/>
    </xf>
    <xf numFmtId="0" fontId="43" fillId="36" borderId="24" xfId="0" applyFont="1" applyFill="1" applyBorder="1" applyAlignment="1">
      <alignment horizontal="left"/>
    </xf>
    <xf numFmtId="0" fontId="11" fillId="0" borderId="41" xfId="0" applyFont="1" applyBorder="1" applyAlignment="1">
      <alignment horizontal="center"/>
    </xf>
    <xf numFmtId="0" fontId="11" fillId="0" borderId="37" xfId="0" applyFont="1" applyBorder="1" applyAlignment="1">
      <alignment horizontal="center"/>
    </xf>
    <xf numFmtId="0" fontId="11" fillId="0" borderId="36" xfId="0" applyFont="1" applyBorder="1" applyAlignment="1">
      <alignment horizontal="center"/>
    </xf>
    <xf numFmtId="0" fontId="11" fillId="0" borderId="90" xfId="0" applyFont="1" applyBorder="1" applyAlignment="1">
      <alignment horizontal="center"/>
    </xf>
    <xf numFmtId="0" fontId="11" fillId="0" borderId="67" xfId="0" applyFont="1" applyBorder="1" applyAlignment="1">
      <alignment horizontal="center"/>
    </xf>
    <xf numFmtId="0" fontId="11" fillId="0" borderId="91" xfId="0" applyFont="1" applyBorder="1" applyAlignment="1">
      <alignment horizontal="center"/>
    </xf>
    <xf numFmtId="0" fontId="11" fillId="0" borderId="45" xfId="0" applyFont="1" applyBorder="1" applyAlignment="1">
      <alignment horizontal="center"/>
    </xf>
    <xf numFmtId="0" fontId="11" fillId="0" borderId="31" xfId="0" applyFont="1" applyBorder="1" applyAlignment="1">
      <alignment horizontal="center"/>
    </xf>
    <xf numFmtId="0" fontId="11" fillId="0" borderId="0" xfId="0" applyFont="1" applyBorder="1" applyAlignment="1">
      <alignment horizontal="center"/>
    </xf>
    <xf numFmtId="0" fontId="11" fillId="34" borderId="67" xfId="0" applyFont="1" applyFill="1" applyBorder="1" applyAlignment="1">
      <alignment horizontal="center"/>
    </xf>
    <xf numFmtId="0" fontId="11" fillId="34" borderId="62" xfId="0" applyFont="1" applyFill="1" applyBorder="1" applyAlignment="1">
      <alignment horizontal="center"/>
    </xf>
    <xf numFmtId="0" fontId="15" fillId="34" borderId="52" xfId="0" applyFont="1" applyFill="1" applyBorder="1" applyAlignment="1">
      <alignment horizontal="center"/>
    </xf>
    <xf numFmtId="0" fontId="15" fillId="34" borderId="66" xfId="0" applyFont="1" applyFill="1" applyBorder="1" applyAlignment="1">
      <alignment horizontal="center"/>
    </xf>
    <xf numFmtId="0" fontId="11" fillId="34" borderId="78" xfId="0" applyFont="1" applyFill="1" applyBorder="1" applyAlignment="1">
      <alignment horizontal="center"/>
    </xf>
    <xf numFmtId="0" fontId="11" fillId="34" borderId="87" xfId="0" applyFont="1" applyFill="1" applyBorder="1" applyAlignment="1">
      <alignment horizontal="center"/>
    </xf>
    <xf numFmtId="0" fontId="11" fillId="34" borderId="41" xfId="0" applyFont="1" applyFill="1" applyBorder="1" applyAlignment="1">
      <alignment horizontal="center"/>
    </xf>
    <xf numFmtId="0" fontId="11" fillId="34" borderId="45" xfId="0" applyFont="1" applyFill="1" applyBorder="1" applyAlignment="1">
      <alignment horizontal="center"/>
    </xf>
    <xf numFmtId="0" fontId="11" fillId="34" borderId="46" xfId="0" applyFont="1" applyFill="1" applyBorder="1" applyAlignment="1">
      <alignment horizontal="center"/>
    </xf>
    <xf numFmtId="0" fontId="11" fillId="34" borderId="88" xfId="0" applyFont="1" applyFill="1" applyBorder="1" applyAlignment="1">
      <alignment horizontal="center"/>
    </xf>
    <xf numFmtId="0" fontId="14" fillId="0" borderId="41" xfId="0" applyFont="1" applyBorder="1" applyAlignment="1">
      <alignment horizontal="left" wrapText="1"/>
    </xf>
    <xf numFmtId="0" fontId="14" fillId="0" borderId="36" xfId="0" applyFont="1" applyBorder="1" applyAlignment="1">
      <alignment horizontal="left" wrapText="1"/>
    </xf>
    <xf numFmtId="0" fontId="14" fillId="0" borderId="45" xfId="0" applyFont="1" applyBorder="1" applyAlignment="1">
      <alignment horizontal="left" wrapText="1"/>
    </xf>
    <xf numFmtId="0" fontId="14" fillId="0" borderId="76" xfId="0" applyFont="1" applyBorder="1" applyAlignment="1">
      <alignment horizontal="left" wrapText="1"/>
    </xf>
    <xf numFmtId="0" fontId="14" fillId="0" borderId="77" xfId="0" applyFont="1" applyBorder="1" applyAlignment="1">
      <alignment horizontal="left" wrapText="1"/>
    </xf>
    <xf numFmtId="0" fontId="28" fillId="0" borderId="13" xfId="0" applyFont="1" applyBorder="1" applyAlignment="1">
      <alignment horizontal="left"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21" fillId="0" borderId="29" xfId="0" applyFont="1" applyBorder="1" applyAlignment="1">
      <alignment horizontal="center" textRotation="90" wrapText="1"/>
    </xf>
    <xf numFmtId="0" fontId="21" fillId="0" borderId="30" xfId="0" applyFont="1" applyBorder="1" applyAlignment="1">
      <alignment horizontal="center" textRotation="90" wrapText="1"/>
    </xf>
    <xf numFmtId="0" fontId="21" fillId="0" borderId="31" xfId="0" applyFont="1" applyBorder="1" applyAlignment="1">
      <alignment horizontal="center" textRotation="90" wrapText="1"/>
    </xf>
    <xf numFmtId="0" fontId="21" fillId="0" borderId="17" xfId="0" applyFont="1" applyBorder="1" applyAlignment="1">
      <alignment horizontal="center" textRotation="90"/>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37" fillId="34" borderId="80" xfId="0" applyFont="1" applyFill="1" applyBorder="1" applyAlignment="1">
      <alignment horizontal="center" wrapText="1"/>
    </xf>
    <xf numFmtId="0" fontId="37" fillId="34" borderId="52" xfId="0" applyFont="1" applyFill="1" applyBorder="1" applyAlignment="1">
      <alignment horizontal="center" wrapText="1"/>
    </xf>
    <xf numFmtId="0" fontId="37" fillId="34" borderId="88" xfId="0" applyFont="1" applyFill="1" applyBorder="1" applyAlignment="1">
      <alignment horizontal="center" wrapText="1"/>
    </xf>
    <xf numFmtId="0" fontId="14" fillId="0" borderId="75" xfId="0" applyFont="1" applyBorder="1" applyAlignment="1">
      <alignment horizontal="left" wrapText="1"/>
    </xf>
    <xf numFmtId="0" fontId="14" fillId="0" borderId="87" xfId="0" applyFont="1" applyBorder="1" applyAlignment="1">
      <alignment horizontal="left" wrapText="1"/>
    </xf>
    <xf numFmtId="0" fontId="22" fillId="0" borderId="76" xfId="0" applyFont="1" applyBorder="1" applyAlignment="1">
      <alignment horizontal="center" wrapText="1"/>
    </xf>
    <xf numFmtId="0" fontId="22" fillId="0" borderId="77" xfId="0" applyFont="1" applyBorder="1" applyAlignment="1">
      <alignment horizontal="center" wrapText="1"/>
    </xf>
    <xf numFmtId="0" fontId="22" fillId="0" borderId="89" xfId="0" applyFont="1" applyBorder="1" applyAlignment="1">
      <alignment horizontal="center" wrapText="1"/>
    </xf>
    <xf numFmtId="0" fontId="14" fillId="0" borderId="67" xfId="0" applyFont="1" applyBorder="1" applyAlignment="1">
      <alignment horizontal="left"/>
    </xf>
    <xf numFmtId="0" fontId="28" fillId="0" borderId="80" xfId="0" applyFont="1" applyBorder="1" applyAlignment="1">
      <alignment horizontal="center" wrapText="1"/>
    </xf>
    <xf numFmtId="0" fontId="28" fillId="0" borderId="52" xfId="0" applyFont="1" applyBorder="1" applyAlignment="1">
      <alignment horizontal="center" wrapText="1"/>
    </xf>
    <xf numFmtId="0" fontId="28" fillId="0" borderId="88" xfId="0" applyFont="1" applyBorder="1" applyAlignment="1">
      <alignment horizontal="center" wrapText="1"/>
    </xf>
    <xf numFmtId="0" fontId="14" fillId="34" borderId="75" xfId="0" applyFont="1" applyFill="1" applyBorder="1" applyAlignment="1">
      <alignment horizontal="left" vertical="center" wrapText="1"/>
    </xf>
    <xf numFmtId="0" fontId="14" fillId="34" borderId="67" xfId="0" applyFont="1" applyFill="1" applyBorder="1" applyAlignment="1">
      <alignment horizontal="left" vertical="center" wrapText="1"/>
    </xf>
    <xf numFmtId="0" fontId="14" fillId="34" borderId="87" xfId="0" applyFont="1" applyFill="1" applyBorder="1" applyAlignment="1">
      <alignment horizontal="left" vertical="center" wrapText="1"/>
    </xf>
    <xf numFmtId="0" fontId="37" fillId="0" borderId="75" xfId="0" applyFont="1" applyBorder="1" applyAlignment="1">
      <alignment horizontal="center" wrapText="1"/>
    </xf>
    <xf numFmtId="0" fontId="37" fillId="0" borderId="67" xfId="0" applyFont="1" applyBorder="1" applyAlignment="1">
      <alignment horizontal="center" wrapText="1"/>
    </xf>
    <xf numFmtId="0" fontId="37" fillId="0" borderId="87" xfId="0" applyFont="1" applyBorder="1" applyAlignment="1">
      <alignment horizontal="center" wrapText="1"/>
    </xf>
    <xf numFmtId="0" fontId="37" fillId="0" borderId="80" xfId="0" applyFont="1" applyBorder="1" applyAlignment="1">
      <alignment horizontal="center" wrapText="1"/>
    </xf>
    <xf numFmtId="0" fontId="37" fillId="0" borderId="52" xfId="0" applyFont="1" applyBorder="1" applyAlignment="1">
      <alignment horizontal="center" wrapText="1"/>
    </xf>
    <xf numFmtId="0" fontId="37" fillId="0" borderId="88" xfId="0" applyFont="1" applyBorder="1" applyAlignment="1">
      <alignment horizontal="center" wrapText="1"/>
    </xf>
    <xf numFmtId="0" fontId="36" fillId="0" borderId="16" xfId="0" applyFont="1" applyBorder="1" applyAlignment="1">
      <alignment horizontal="center" wrapText="1"/>
    </xf>
    <xf numFmtId="0" fontId="36" fillId="0" borderId="10" xfId="0" applyFont="1" applyBorder="1" applyAlignment="1">
      <alignment horizontal="center" wrapText="1"/>
    </xf>
    <xf numFmtId="0" fontId="36" fillId="0" borderId="21" xfId="0" applyFont="1" applyBorder="1" applyAlignment="1">
      <alignment horizontal="center" wrapText="1"/>
    </xf>
    <xf numFmtId="0" fontId="14" fillId="0" borderId="79" xfId="0" applyFont="1" applyBorder="1" applyAlignment="1">
      <alignment horizontal="left" wrapText="1"/>
    </xf>
    <xf numFmtId="0" fontId="14" fillId="0" borderId="81" xfId="0" applyFont="1" applyBorder="1" applyAlignment="1">
      <alignment horizontal="left" wrapText="1"/>
    </xf>
    <xf numFmtId="0" fontId="14" fillId="0" borderId="86" xfId="0" applyFont="1" applyBorder="1" applyAlignment="1">
      <alignment horizontal="left" wrapText="1"/>
    </xf>
    <xf numFmtId="0" fontId="37" fillId="34" borderId="75" xfId="0" applyFont="1" applyFill="1" applyBorder="1" applyAlignment="1">
      <alignment horizontal="center" wrapText="1"/>
    </xf>
    <xf numFmtId="0" fontId="37" fillId="34" borderId="87" xfId="0" applyFont="1" applyFill="1" applyBorder="1" applyAlignment="1">
      <alignment horizontal="center" wrapText="1"/>
    </xf>
    <xf numFmtId="0" fontId="30" fillId="0" borderId="52" xfId="0" applyFont="1" applyBorder="1" applyAlignment="1">
      <alignment horizontal="center" wrapText="1"/>
    </xf>
    <xf numFmtId="0" fontId="30" fillId="0" borderId="88" xfId="0" applyFont="1" applyBorder="1" applyAlignment="1">
      <alignment horizontal="center" wrapText="1"/>
    </xf>
    <xf numFmtId="0" fontId="14" fillId="0" borderId="74" xfId="0" applyFont="1" applyBorder="1" applyAlignment="1">
      <alignment horizontal="left" wrapText="1"/>
    </xf>
    <xf numFmtId="0" fontId="14" fillId="0" borderId="68" xfId="0" applyFont="1" applyBorder="1" applyAlignment="1">
      <alignment horizontal="left" wrapText="1"/>
    </xf>
    <xf numFmtId="0" fontId="14" fillId="0" borderId="69" xfId="0" applyFont="1" applyBorder="1" applyAlignment="1">
      <alignment horizontal="left" wrapText="1"/>
    </xf>
    <xf numFmtId="0" fontId="10" fillId="34" borderId="52" xfId="0" applyFont="1" applyFill="1" applyBorder="1" applyAlignment="1">
      <alignment horizontal="center" vertical="center"/>
    </xf>
    <xf numFmtId="0" fontId="10" fillId="34" borderId="92" xfId="0" applyFont="1" applyFill="1" applyBorder="1" applyAlignment="1">
      <alignment horizontal="center" vertical="center"/>
    </xf>
    <xf numFmtId="0" fontId="7" fillId="34" borderId="10" xfId="0" applyFont="1" applyFill="1" applyBorder="1" applyAlignment="1">
      <alignment horizontal="center" vertical="center" textRotation="90"/>
    </xf>
    <xf numFmtId="0" fontId="7" fillId="34" borderId="21" xfId="0" applyFont="1" applyFill="1" applyBorder="1" applyAlignment="1">
      <alignment horizontal="center" vertical="center" textRotation="90"/>
    </xf>
    <xf numFmtId="0" fontId="7" fillId="34" borderId="0" xfId="0" applyFont="1" applyFill="1" applyBorder="1" applyAlignment="1">
      <alignment horizontal="center" vertical="center" textRotation="90"/>
    </xf>
    <xf numFmtId="0" fontId="7" fillId="34" borderId="22" xfId="0" applyFont="1" applyFill="1" applyBorder="1" applyAlignment="1">
      <alignment horizontal="center" vertical="center" textRotation="90"/>
    </xf>
    <xf numFmtId="0" fontId="7" fillId="34" borderId="13" xfId="0" applyFont="1" applyFill="1" applyBorder="1" applyAlignment="1">
      <alignment horizontal="center" vertical="center" textRotation="90"/>
    </xf>
    <xf numFmtId="0" fontId="7" fillId="34" borderId="23" xfId="0" applyFont="1" applyFill="1" applyBorder="1" applyAlignment="1">
      <alignment horizontal="center" vertical="center" textRotation="90"/>
    </xf>
    <xf numFmtId="0" fontId="6" fillId="0" borderId="2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21" fillId="0" borderId="32" xfId="0" applyFont="1" applyBorder="1" applyAlignment="1">
      <alignment horizontal="center" textRotation="90" wrapText="1"/>
    </xf>
    <xf numFmtId="0" fontId="21" fillId="0" borderId="34" xfId="0" applyFont="1" applyBorder="1" applyAlignment="1">
      <alignment horizontal="center" textRotation="90" wrapText="1"/>
    </xf>
    <xf numFmtId="0" fontId="21" fillId="0" borderId="36" xfId="0" applyFont="1" applyBorder="1" applyAlignment="1">
      <alignment horizontal="center" textRotation="90" wrapText="1"/>
    </xf>
    <xf numFmtId="0" fontId="21" fillId="0" borderId="33" xfId="0" applyFont="1" applyBorder="1" applyAlignment="1">
      <alignment horizontal="center" textRotation="90" wrapText="1"/>
    </xf>
    <xf numFmtId="0" fontId="21" fillId="0" borderId="35" xfId="0" applyFont="1" applyBorder="1" applyAlignment="1">
      <alignment horizontal="center" textRotation="90" wrapText="1"/>
    </xf>
    <xf numFmtId="0" fontId="21" fillId="0" borderId="37" xfId="0" applyFont="1" applyBorder="1" applyAlignment="1">
      <alignment horizontal="center" textRotation="90" wrapText="1"/>
    </xf>
    <xf numFmtId="0" fontId="7" fillId="0" borderId="0" xfId="0" applyFont="1" applyFill="1" applyAlignment="1">
      <alignment horizontal="left"/>
    </xf>
    <xf numFmtId="0" fontId="7" fillId="34" borderId="16" xfId="0" applyFont="1" applyFill="1" applyBorder="1" applyAlignment="1">
      <alignment horizontal="center" vertical="center" textRotation="90"/>
    </xf>
    <xf numFmtId="0" fontId="7" fillId="34" borderId="11" xfId="0" applyFont="1" applyFill="1" applyBorder="1" applyAlignment="1">
      <alignment horizontal="center" vertical="center" textRotation="90"/>
    </xf>
    <xf numFmtId="0" fontId="7" fillId="34" borderId="12" xfId="0" applyFont="1" applyFill="1" applyBorder="1" applyAlignment="1">
      <alignment horizontal="center" vertical="center" textRotation="90"/>
    </xf>
    <xf numFmtId="0" fontId="10" fillId="34" borderId="95" xfId="0" applyFont="1" applyFill="1" applyBorder="1" applyAlignment="1">
      <alignment horizontal="center" vertical="center"/>
    </xf>
    <xf numFmtId="0" fontId="10" fillId="34" borderId="88" xfId="0" applyFont="1" applyFill="1" applyBorder="1" applyAlignment="1">
      <alignment horizontal="center" vertical="center"/>
    </xf>
    <xf numFmtId="0" fontId="21" fillId="0" borderId="17" xfId="0" applyFont="1" applyBorder="1" applyAlignment="1">
      <alignment horizontal="center" vertical="center" textRotation="90"/>
    </xf>
    <xf numFmtId="0" fontId="23" fillId="0" borderId="17" xfId="0" applyFont="1" applyBorder="1" applyAlignment="1">
      <alignment horizontal="center" vertical="center"/>
    </xf>
    <xf numFmtId="0" fontId="21" fillId="0" borderId="24" xfId="0" applyFont="1" applyBorder="1" applyAlignment="1">
      <alignment horizontal="center" textRotation="90" wrapText="1"/>
    </xf>
    <xf numFmtId="0" fontId="21" fillId="0" borderId="17" xfId="0" applyFont="1" applyBorder="1" applyAlignment="1">
      <alignment horizontal="center" textRotation="90" wrapText="1"/>
    </xf>
    <xf numFmtId="0" fontId="21" fillId="0" borderId="17" xfId="0" applyFont="1" applyBorder="1" applyAlignment="1">
      <alignment horizontal="center"/>
    </xf>
    <xf numFmtId="0" fontId="28" fillId="0" borderId="79" xfId="0" applyFont="1" applyBorder="1" applyAlignment="1">
      <alignment horizontal="center" wrapText="1"/>
    </xf>
    <xf numFmtId="0" fontId="28" fillId="0" borderId="81" xfId="0" applyFont="1" applyBorder="1" applyAlignment="1">
      <alignment horizontal="center" wrapText="1"/>
    </xf>
    <xf numFmtId="0" fontId="28" fillId="0" borderId="86" xfId="0" applyFont="1" applyBorder="1" applyAlignment="1">
      <alignment horizontal="center" wrapText="1"/>
    </xf>
    <xf numFmtId="0" fontId="14" fillId="0" borderId="51" xfId="0" applyFont="1" applyBorder="1" applyAlignment="1">
      <alignment horizontal="left" wrapText="1"/>
    </xf>
    <xf numFmtId="0" fontId="14" fillId="0" borderId="39" xfId="0" applyFont="1" applyBorder="1" applyAlignment="1">
      <alignment horizontal="left" wrapText="1"/>
    </xf>
    <xf numFmtId="0" fontId="14" fillId="0" borderId="71" xfId="0" applyFont="1" applyBorder="1" applyAlignment="1">
      <alignment horizontal="left" wrapText="1"/>
    </xf>
    <xf numFmtId="0" fontId="22" fillId="0" borderId="67" xfId="0" applyFont="1" applyBorder="1" applyAlignment="1">
      <alignment horizontal="center" wrapText="1"/>
    </xf>
    <xf numFmtId="0" fontId="14" fillId="0" borderId="89" xfId="0" applyFont="1" applyBorder="1" applyAlignment="1">
      <alignment horizontal="left" wrapText="1"/>
    </xf>
    <xf numFmtId="0" fontId="5" fillId="0" borderId="0" xfId="0" applyFont="1" applyAlignment="1">
      <alignment horizontal="center" vertical="center"/>
    </xf>
    <xf numFmtId="0" fontId="1" fillId="0" borderId="0" xfId="0" applyFont="1" applyAlignment="1">
      <alignment horizontal="center" vertical="center"/>
    </xf>
    <xf numFmtId="0" fontId="11" fillId="34" borderId="45" xfId="0" applyFont="1" applyFill="1" applyBorder="1" applyAlignment="1">
      <alignment horizontal="center" vertical="center"/>
    </xf>
    <xf numFmtId="0" fontId="11" fillId="34" borderId="86" xfId="0" applyFont="1" applyFill="1" applyBorder="1" applyAlignment="1">
      <alignment horizontal="center" vertical="center"/>
    </xf>
    <xf numFmtId="0" fontId="11" fillId="34" borderId="81" xfId="0" applyFont="1" applyFill="1" applyBorder="1" applyAlignment="1">
      <alignment horizontal="center" vertical="center"/>
    </xf>
    <xf numFmtId="0" fontId="11" fillId="34" borderId="41" xfId="0" applyFont="1" applyFill="1" applyBorder="1" applyAlignment="1">
      <alignment horizontal="center" vertical="center"/>
    </xf>
    <xf numFmtId="0" fontId="1" fillId="0" borderId="0" xfId="0" applyFont="1" applyAlignment="1">
      <alignment horizontal="center"/>
    </xf>
    <xf numFmtId="0" fontId="14" fillId="0" borderId="79" xfId="0" applyFont="1" applyBorder="1" applyAlignment="1">
      <alignment horizontal="left" vertical="center" wrapText="1"/>
    </xf>
    <xf numFmtId="0" fontId="14" fillId="0" borderId="81" xfId="0" applyFont="1" applyBorder="1" applyAlignment="1">
      <alignment horizontal="left" vertical="center" wrapText="1"/>
    </xf>
    <xf numFmtId="0" fontId="14" fillId="0" borderId="86" xfId="0" applyFont="1" applyBorder="1" applyAlignment="1">
      <alignment horizontal="left" vertical="center" wrapText="1"/>
    </xf>
    <xf numFmtId="0" fontId="14" fillId="0" borderId="76" xfId="0" applyFont="1" applyBorder="1" applyAlignment="1">
      <alignment horizontal="left" vertical="center" wrapText="1"/>
    </xf>
    <xf numFmtId="0" fontId="14" fillId="0" borderId="77" xfId="0" applyFont="1" applyBorder="1" applyAlignment="1">
      <alignment horizontal="left" vertical="center" wrapText="1"/>
    </xf>
    <xf numFmtId="0" fontId="14" fillId="0" borderId="89" xfId="0" applyFont="1" applyBorder="1" applyAlignment="1">
      <alignment horizontal="left" vertical="center" wrapText="1"/>
    </xf>
    <xf numFmtId="0" fontId="14" fillId="0" borderId="62" xfId="0" applyFont="1" applyBorder="1" applyAlignment="1">
      <alignment horizontal="left" vertical="center" wrapText="1"/>
    </xf>
    <xf numFmtId="0" fontId="14" fillId="0" borderId="34" xfId="0" applyFont="1" applyBorder="1" applyAlignment="1">
      <alignment horizontal="left" vertical="center" wrapText="1"/>
    </xf>
    <xf numFmtId="0" fontId="14" fillId="0" borderId="78" xfId="0" applyFont="1" applyBorder="1" applyAlignment="1">
      <alignment horizontal="left" vertical="center" wrapText="1"/>
    </xf>
    <xf numFmtId="0" fontId="23" fillId="0" borderId="75" xfId="0" applyFont="1" applyBorder="1" applyAlignment="1">
      <alignment horizontal="left" vertical="center"/>
    </xf>
    <xf numFmtId="0" fontId="23" fillId="0" borderId="67" xfId="0" applyFont="1" applyBorder="1" applyAlignment="1">
      <alignment horizontal="left" vertical="center"/>
    </xf>
    <xf numFmtId="0" fontId="23" fillId="0" borderId="87" xfId="0" applyFont="1" applyBorder="1" applyAlignment="1">
      <alignment horizontal="left" vertical="center"/>
    </xf>
    <xf numFmtId="0" fontId="14" fillId="0" borderId="53" xfId="0" applyFont="1" applyBorder="1" applyAlignment="1">
      <alignment horizontal="left" vertical="center" wrapText="1"/>
    </xf>
    <xf numFmtId="0" fontId="14" fillId="0" borderId="40" xfId="0" applyFont="1" applyBorder="1" applyAlignment="1">
      <alignment horizontal="left" vertical="center" wrapText="1"/>
    </xf>
    <xf numFmtId="0" fontId="14" fillId="0" borderId="63" xfId="0" applyFont="1" applyBorder="1" applyAlignment="1">
      <alignment horizontal="left" vertical="center" wrapText="1"/>
    </xf>
    <xf numFmtId="0" fontId="22" fillId="0" borderId="80" xfId="0" applyFont="1" applyBorder="1" applyAlignment="1">
      <alignment horizontal="center" vertical="center" wrapText="1"/>
    </xf>
    <xf numFmtId="0" fontId="22" fillId="0" borderId="88" xfId="0" applyFont="1" applyBorder="1" applyAlignment="1">
      <alignment horizontal="center" vertical="center" wrapText="1"/>
    </xf>
    <xf numFmtId="0" fontId="23" fillId="0" borderId="11" xfId="0" applyFont="1" applyBorder="1" applyAlignment="1">
      <alignment horizontal="left"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31" fillId="0" borderId="80" xfId="0" applyFont="1" applyBorder="1" applyAlignment="1">
      <alignment horizontal="left" wrapText="1"/>
    </xf>
    <xf numFmtId="0" fontId="31" fillId="0" borderId="52" xfId="0" applyFont="1" applyBorder="1" applyAlignment="1">
      <alignment horizontal="left" wrapText="1"/>
    </xf>
    <xf numFmtId="0" fontId="31" fillId="0" borderId="88" xfId="0" applyFont="1" applyBorder="1" applyAlignment="1">
      <alignment horizontal="left" wrapText="1"/>
    </xf>
    <xf numFmtId="0" fontId="31" fillId="0" borderId="75" xfId="0" applyFont="1" applyBorder="1" applyAlignment="1">
      <alignment horizontal="left"/>
    </xf>
    <xf numFmtId="0" fontId="31" fillId="0" borderId="67" xfId="0" applyFont="1" applyBorder="1" applyAlignment="1">
      <alignment horizontal="left"/>
    </xf>
    <xf numFmtId="0" fontId="31" fillId="0" borderId="87" xfId="0" applyFont="1" applyBorder="1" applyAlignment="1">
      <alignment horizontal="left"/>
    </xf>
    <xf numFmtId="0" fontId="22" fillId="0" borderId="79" xfId="0" applyFont="1" applyBorder="1" applyAlignment="1">
      <alignment horizontal="right" wrapText="1"/>
    </xf>
    <xf numFmtId="0" fontId="22" fillId="0" borderId="81" xfId="0" applyFont="1" applyBorder="1" applyAlignment="1">
      <alignment horizontal="right" wrapText="1"/>
    </xf>
    <xf numFmtId="0" fontId="31" fillId="0" borderId="75" xfId="0" applyFont="1" applyBorder="1" applyAlignment="1">
      <alignment horizontal="left" wrapText="1"/>
    </xf>
    <xf numFmtId="0" fontId="31" fillId="0" borderId="67" xfId="0" applyFont="1" applyBorder="1" applyAlignment="1">
      <alignment horizontal="left" wrapText="1"/>
    </xf>
    <xf numFmtId="0" fontId="31" fillId="0" borderId="87" xfId="0" applyFont="1" applyBorder="1" applyAlignment="1">
      <alignment horizontal="left" wrapText="1"/>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23" xfId="0" applyFont="1" applyBorder="1" applyAlignment="1">
      <alignment horizontal="left" vertical="center"/>
    </xf>
    <xf numFmtId="0" fontId="14" fillId="0" borderId="18" xfId="0" applyFont="1" applyBorder="1" applyAlignment="1">
      <alignment horizontal="center" vertical="center" textRotation="90"/>
    </xf>
    <xf numFmtId="0" fontId="14" fillId="0" borderId="42" xfId="0" applyFont="1" applyBorder="1" applyAlignment="1">
      <alignment horizontal="center" vertical="center" textRotation="90"/>
    </xf>
    <xf numFmtId="0" fontId="14" fillId="0" borderId="47" xfId="0" applyFont="1" applyBorder="1" applyAlignment="1">
      <alignment horizontal="center" vertical="center" textRotation="90"/>
    </xf>
    <xf numFmtId="0" fontId="31" fillId="0" borderId="78" xfId="0" applyFont="1" applyBorder="1" applyAlignment="1">
      <alignment horizontal="left"/>
    </xf>
    <xf numFmtId="0" fontId="31" fillId="0" borderId="45" xfId="0" applyFont="1" applyBorder="1" applyAlignment="1">
      <alignment horizontal="left"/>
    </xf>
    <xf numFmtId="0" fontId="31" fillId="0" borderId="81" xfId="0" applyFont="1" applyBorder="1" applyAlignment="1">
      <alignment horizontal="left"/>
    </xf>
    <xf numFmtId="0" fontId="31" fillId="0" borderId="86" xfId="0" applyFont="1" applyBorder="1" applyAlignment="1">
      <alignment horizontal="left"/>
    </xf>
    <xf numFmtId="0" fontId="23" fillId="0" borderId="16" xfId="0" applyFont="1" applyBorder="1" applyAlignment="1">
      <alignment horizontal="left" vertical="center"/>
    </xf>
    <xf numFmtId="0" fontId="23" fillId="0" borderId="10" xfId="0" applyFont="1" applyBorder="1" applyAlignment="1">
      <alignment horizontal="left" vertical="center"/>
    </xf>
    <xf numFmtId="0" fontId="23" fillId="0" borderId="21" xfId="0" applyFont="1" applyBorder="1" applyAlignment="1">
      <alignment horizontal="left" vertical="center"/>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horizontal="center" vertical="center"/>
    </xf>
    <xf numFmtId="0" fontId="14" fillId="0" borderId="3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60" xfId="0" applyFont="1" applyBorder="1" applyAlignment="1">
      <alignment horizontal="center" vertical="center" wrapText="1"/>
    </xf>
    <xf numFmtId="0" fontId="0" fillId="0" borderId="96" xfId="0" applyBorder="1" applyAlignment="1">
      <alignment/>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J221"/>
  <sheetViews>
    <sheetView tabSelected="1" view="pageBreakPreview" zoomScale="69" zoomScaleNormal="25" zoomScaleSheetLayoutView="69" zoomScalePageLayoutView="0" workbookViewId="0" topLeftCell="A90">
      <selection activeCell="A103" sqref="A103:AH169"/>
    </sheetView>
  </sheetViews>
  <sheetFormatPr defaultColWidth="9.00390625" defaultRowHeight="12.75"/>
  <cols>
    <col min="1" max="1" width="11.625" style="703" customWidth="1"/>
    <col min="2" max="14" width="5.125" style="0" customWidth="1"/>
    <col min="15" max="15" width="4.25390625" style="0" customWidth="1"/>
    <col min="16" max="16" width="5.25390625" style="0" customWidth="1"/>
    <col min="17" max="17" width="5.75390625" style="0" customWidth="1"/>
    <col min="18" max="18" width="5.00390625" style="0" customWidth="1"/>
    <col min="19" max="21" width="6.875" style="0" customWidth="1"/>
    <col min="22" max="24" width="5.875" style="0" customWidth="1"/>
    <col min="25" max="25" width="5.875" style="105" customWidth="1"/>
    <col min="26" max="26" width="4.125" style="105" customWidth="1"/>
    <col min="27" max="34" width="7.375" style="0" customWidth="1"/>
    <col min="35" max="35" width="2.00390625" style="0" customWidth="1"/>
    <col min="36" max="36" width="3.25390625" style="0" customWidth="1"/>
    <col min="37" max="37" width="2.00390625" style="0" customWidth="1"/>
    <col min="38" max="38" width="2.375" style="0" customWidth="1"/>
    <col min="39" max="39" width="5.00390625" style="0" customWidth="1"/>
    <col min="40" max="40" width="3.875" style="0" customWidth="1"/>
    <col min="41" max="41" width="1.37890625" style="0" customWidth="1"/>
    <col min="42" max="42" width="12.00390625" style="21" customWidth="1"/>
    <col min="43" max="43" width="3.125" style="0" customWidth="1"/>
    <col min="44" max="44" width="0.12890625" style="5" customWidth="1"/>
    <col min="45" max="45" width="1.00390625" style="0" customWidth="1"/>
    <col min="46" max="46" width="2.25390625" style="24" customWidth="1"/>
    <col min="47" max="47" width="2.125" style="0" customWidth="1"/>
    <col min="48" max="48" width="4.25390625" style="0" customWidth="1"/>
    <col min="49" max="49" width="2.00390625" style="0" customWidth="1"/>
    <col min="50" max="50" width="6.75390625" style="0" customWidth="1"/>
    <col min="51" max="68" width="2.00390625" style="0" customWidth="1"/>
  </cols>
  <sheetData>
    <row r="1" spans="1:50" ht="21" customHeight="1">
      <c r="A1" s="665"/>
      <c r="B1" s="630"/>
      <c r="C1" s="630"/>
      <c r="D1" s="630"/>
      <c r="E1" s="630"/>
      <c r="F1" s="630"/>
      <c r="G1" s="630"/>
      <c r="H1" s="631"/>
      <c r="I1" s="631"/>
      <c r="J1" s="632"/>
      <c r="K1" s="632"/>
      <c r="L1" s="632"/>
      <c r="M1" s="632"/>
      <c r="N1" s="633"/>
      <c r="O1" s="634" t="s">
        <v>227</v>
      </c>
      <c r="P1" s="635"/>
      <c r="Q1" s="633"/>
      <c r="R1" s="633"/>
      <c r="S1" s="633"/>
      <c r="T1" s="636"/>
      <c r="U1" s="636"/>
      <c r="V1" s="636"/>
      <c r="W1" s="636"/>
      <c r="X1" s="637"/>
      <c r="Y1" s="637"/>
      <c r="Z1" s="632"/>
      <c r="AA1" s="632"/>
      <c r="AB1" s="635"/>
      <c r="AC1" s="635"/>
      <c r="AD1" s="638"/>
      <c r="AE1" s="639"/>
      <c r="AF1" s="638"/>
      <c r="AG1" s="638"/>
      <c r="AH1" s="640">
        <v>3</v>
      </c>
      <c r="AN1" s="827" t="s">
        <v>0</v>
      </c>
      <c r="AO1" s="827"/>
      <c r="AP1" s="827"/>
      <c r="AQ1" s="827"/>
      <c r="AR1" s="827"/>
      <c r="AS1" s="827"/>
      <c r="AT1" s="827"/>
      <c r="AU1" s="827"/>
      <c r="AV1" s="827"/>
      <c r="AW1" s="827"/>
      <c r="AX1" s="827"/>
    </row>
    <row r="2" spans="1:50" ht="17.25" customHeight="1">
      <c r="A2" s="666"/>
      <c r="B2" s="641"/>
      <c r="C2" s="641"/>
      <c r="D2" s="642"/>
      <c r="F2" s="659"/>
      <c r="G2" s="659"/>
      <c r="H2" s="659"/>
      <c r="I2" s="644" t="s">
        <v>358</v>
      </c>
      <c r="J2" s="644"/>
      <c r="L2" s="660"/>
      <c r="M2" s="644"/>
      <c r="N2" s="644"/>
      <c r="O2" s="644"/>
      <c r="P2" s="644"/>
      <c r="Q2" s="644"/>
      <c r="R2" s="644"/>
      <c r="S2" s="644"/>
      <c r="T2" s="644"/>
      <c r="U2" s="644"/>
      <c r="V2" s="644"/>
      <c r="W2" s="644"/>
      <c r="X2" s="644"/>
      <c r="Y2" s="659"/>
      <c r="Z2" s="659"/>
      <c r="AA2" s="661"/>
      <c r="AB2" s="661"/>
      <c r="AC2" s="661" t="s">
        <v>355</v>
      </c>
      <c r="AD2" s="661"/>
      <c r="AE2" s="661"/>
      <c r="AF2" s="661"/>
      <c r="AG2" s="661"/>
      <c r="AH2" s="643"/>
      <c r="AN2" s="827" t="s">
        <v>1</v>
      </c>
      <c r="AO2" s="827"/>
      <c r="AP2" s="827"/>
      <c r="AQ2" s="827"/>
      <c r="AR2" s="827"/>
      <c r="AS2" s="827"/>
      <c r="AT2" s="827"/>
      <c r="AU2" s="827"/>
      <c r="AV2" s="827"/>
      <c r="AW2" s="827"/>
      <c r="AX2" s="827"/>
    </row>
    <row r="3" spans="1:50" ht="26.25" customHeight="1">
      <c r="A3" s="666"/>
      <c r="B3" s="641"/>
      <c r="C3" s="641"/>
      <c r="D3" s="641"/>
      <c r="E3" s="641"/>
      <c r="F3" s="641"/>
      <c r="G3" s="641"/>
      <c r="J3" s="660"/>
      <c r="K3" s="660"/>
      <c r="L3" s="661" t="s">
        <v>359</v>
      </c>
      <c r="M3" s="660"/>
      <c r="N3" s="660"/>
      <c r="O3" s="660"/>
      <c r="P3" s="660"/>
      <c r="Q3" s="660"/>
      <c r="R3" s="660"/>
      <c r="S3" s="660"/>
      <c r="T3" s="660"/>
      <c r="U3" s="660"/>
      <c r="V3" s="660"/>
      <c r="W3" s="660"/>
      <c r="X3" s="660"/>
      <c r="AA3" s="661"/>
      <c r="AB3" s="661"/>
      <c r="AC3" s="661"/>
      <c r="AD3" s="662" t="s">
        <v>356</v>
      </c>
      <c r="AE3" s="661"/>
      <c r="AF3" s="661"/>
      <c r="AG3" s="661"/>
      <c r="AH3" s="643"/>
      <c r="AN3" s="827" t="s">
        <v>2</v>
      </c>
      <c r="AO3" s="827"/>
      <c r="AP3" s="827"/>
      <c r="AQ3" s="827"/>
      <c r="AR3" s="827"/>
      <c r="AS3" s="827"/>
      <c r="AT3" s="827"/>
      <c r="AU3" s="827"/>
      <c r="AV3" s="827"/>
      <c r="AW3" s="827"/>
      <c r="AX3" s="827"/>
    </row>
    <row r="4" spans="1:50" ht="17.25" customHeight="1">
      <c r="A4" s="666"/>
      <c r="B4" s="641"/>
      <c r="C4" s="641"/>
      <c r="D4" s="641"/>
      <c r="E4" s="641"/>
      <c r="F4" s="641"/>
      <c r="G4" s="641"/>
      <c r="H4" s="641"/>
      <c r="I4" s="641"/>
      <c r="J4" s="644"/>
      <c r="K4" s="644"/>
      <c r="L4" s="644"/>
      <c r="M4" s="645" t="s">
        <v>224</v>
      </c>
      <c r="N4" s="645"/>
      <c r="O4" s="645"/>
      <c r="P4" s="645"/>
      <c r="Q4" s="645"/>
      <c r="R4" s="645"/>
      <c r="S4" s="648"/>
      <c r="T4" s="648"/>
      <c r="U4" s="648"/>
      <c r="V4" s="648"/>
      <c r="W4" s="648"/>
      <c r="X4" s="649"/>
      <c r="Y4" s="649"/>
      <c r="Z4" s="645"/>
      <c r="AA4" s="661"/>
      <c r="AB4" s="661"/>
      <c r="AC4" s="661" t="s">
        <v>357</v>
      </c>
      <c r="AD4" s="661"/>
      <c r="AE4" s="661"/>
      <c r="AF4" s="661"/>
      <c r="AG4" s="661"/>
      <c r="AH4" s="643"/>
      <c r="AN4" s="32"/>
      <c r="AO4" s="32"/>
      <c r="AP4" s="32"/>
      <c r="AQ4" s="32"/>
      <c r="AR4" s="32"/>
      <c r="AS4" s="32"/>
      <c r="AT4" s="32"/>
      <c r="AU4" s="32"/>
      <c r="AV4" s="32"/>
      <c r="AW4" s="32"/>
      <c r="AX4" s="32"/>
    </row>
    <row r="5" spans="1:50" ht="17.25" customHeight="1">
      <c r="A5" s="667"/>
      <c r="B5" s="50"/>
      <c r="C5" s="50"/>
      <c r="D5" s="50"/>
      <c r="E5" s="50"/>
      <c r="F5" s="50"/>
      <c r="G5" s="50"/>
      <c r="H5" s="641"/>
      <c r="I5" s="641"/>
      <c r="J5" s="645"/>
      <c r="K5" s="644" t="s">
        <v>225</v>
      </c>
      <c r="L5" s="646"/>
      <c r="M5" s="647"/>
      <c r="N5" s="647"/>
      <c r="O5" s="644"/>
      <c r="P5" s="644"/>
      <c r="Q5" s="644"/>
      <c r="R5" s="648"/>
      <c r="S5" s="648"/>
      <c r="T5" s="648"/>
      <c r="U5" s="648"/>
      <c r="V5" s="648"/>
      <c r="W5" s="648"/>
      <c r="X5" s="649"/>
      <c r="Y5" s="649"/>
      <c r="Z5" s="645"/>
      <c r="AA5" s="660"/>
      <c r="AB5" s="660"/>
      <c r="AC5" s="661"/>
      <c r="AD5" s="661"/>
      <c r="AE5" s="661"/>
      <c r="AF5" s="661"/>
      <c r="AG5" s="661"/>
      <c r="AH5" s="643"/>
      <c r="AN5" s="827" t="s">
        <v>29</v>
      </c>
      <c r="AO5" s="827"/>
      <c r="AP5" s="827"/>
      <c r="AQ5" s="827"/>
      <c r="AR5" s="827"/>
      <c r="AS5" s="827"/>
      <c r="AT5" s="827"/>
      <c r="AU5" s="827"/>
      <c r="AV5" s="827"/>
      <c r="AW5" s="827"/>
      <c r="AX5" s="827"/>
    </row>
    <row r="6" spans="1:50" ht="17.25" customHeight="1">
      <c r="A6" s="667"/>
      <c r="B6" s="50"/>
      <c r="C6" s="50"/>
      <c r="D6" s="50"/>
      <c r="E6" s="50"/>
      <c r="F6" s="50"/>
      <c r="G6" s="50"/>
      <c r="H6" s="50"/>
      <c r="I6" s="50"/>
      <c r="J6" s="650"/>
      <c r="K6" s="651" t="s">
        <v>354</v>
      </c>
      <c r="L6" s="647"/>
      <c r="M6" s="647"/>
      <c r="N6" s="651"/>
      <c r="O6" s="651"/>
      <c r="P6" s="651"/>
      <c r="Q6" s="645"/>
      <c r="R6" s="645"/>
      <c r="S6" s="650"/>
      <c r="T6" s="650"/>
      <c r="U6" s="650"/>
      <c r="V6" s="650"/>
      <c r="W6" s="652"/>
      <c r="Y6" s="652"/>
      <c r="Z6" s="650"/>
      <c r="AA6" s="660"/>
      <c r="AB6" s="645" t="s">
        <v>180</v>
      </c>
      <c r="AD6" s="660"/>
      <c r="AE6" s="660"/>
      <c r="AF6" s="660"/>
      <c r="AG6" s="660"/>
      <c r="AH6" s="643"/>
      <c r="AN6" s="32"/>
      <c r="AO6" s="32"/>
      <c r="AP6" s="32"/>
      <c r="AQ6" s="32"/>
      <c r="AR6" s="32"/>
      <c r="AS6" s="32"/>
      <c r="AT6" s="32"/>
      <c r="AU6" s="32"/>
      <c r="AV6" s="32"/>
      <c r="AW6" s="32"/>
      <c r="AX6" s="32"/>
    </row>
    <row r="7" spans="1:50" ht="17.25" customHeight="1">
      <c r="A7" s="667"/>
      <c r="B7" s="50"/>
      <c r="C7" s="50"/>
      <c r="D7" s="50"/>
      <c r="E7" s="50"/>
      <c r="F7" s="50"/>
      <c r="G7" s="50"/>
      <c r="H7" s="50"/>
      <c r="I7" s="50"/>
      <c r="J7" s="650"/>
      <c r="K7" s="650"/>
      <c r="L7" s="645" t="s">
        <v>231</v>
      </c>
      <c r="M7" s="646"/>
      <c r="N7" s="647"/>
      <c r="O7" s="647"/>
      <c r="P7" s="647"/>
      <c r="Q7" s="647"/>
      <c r="R7" s="645"/>
      <c r="S7" s="650"/>
      <c r="T7" s="650"/>
      <c r="U7" s="650"/>
      <c r="V7" s="650"/>
      <c r="W7" s="652"/>
      <c r="Y7" s="652"/>
      <c r="Z7" s="650"/>
      <c r="AA7" s="660"/>
      <c r="AB7" s="645" t="s">
        <v>1</v>
      </c>
      <c r="AD7" s="660"/>
      <c r="AE7" s="660"/>
      <c r="AF7" s="660"/>
      <c r="AG7" s="660"/>
      <c r="AH7" s="643"/>
      <c r="AN7" s="32"/>
      <c r="AO7" s="32"/>
      <c r="AP7" s="32"/>
      <c r="AQ7" s="32"/>
      <c r="AR7" s="32"/>
      <c r="AS7" s="32"/>
      <c r="AT7" s="32"/>
      <c r="AU7" s="32"/>
      <c r="AV7" s="32"/>
      <c r="AW7" s="32"/>
      <c r="AX7" s="32"/>
    </row>
    <row r="8" spans="1:50" ht="17.25" customHeight="1">
      <c r="A8" s="667"/>
      <c r="B8" s="50"/>
      <c r="C8" s="50"/>
      <c r="D8" s="50"/>
      <c r="E8" s="50"/>
      <c r="F8" s="50"/>
      <c r="G8" s="50"/>
      <c r="H8" s="50"/>
      <c r="I8" s="50"/>
      <c r="J8" s="645"/>
      <c r="K8" s="650"/>
      <c r="L8" s="653" t="s">
        <v>350</v>
      </c>
      <c r="M8" s="646"/>
      <c r="N8" s="647"/>
      <c r="O8" s="647"/>
      <c r="P8" s="647"/>
      <c r="Q8" s="647"/>
      <c r="R8" s="645"/>
      <c r="S8" s="650"/>
      <c r="T8" s="650"/>
      <c r="U8" s="650"/>
      <c r="V8" s="650"/>
      <c r="W8" s="652"/>
      <c r="Y8" s="652"/>
      <c r="Z8" s="650"/>
      <c r="AA8" s="660"/>
      <c r="AB8" s="645" t="s">
        <v>181</v>
      </c>
      <c r="AD8" s="660"/>
      <c r="AE8" s="660"/>
      <c r="AF8" s="660"/>
      <c r="AG8" s="660"/>
      <c r="AH8" s="643"/>
      <c r="AN8" s="32"/>
      <c r="AO8" s="32"/>
      <c r="AP8" s="32"/>
      <c r="AQ8" s="32"/>
      <c r="AR8" s="32"/>
      <c r="AS8" s="32"/>
      <c r="AT8" s="32"/>
      <c r="AU8" s="32"/>
      <c r="AV8" s="32"/>
      <c r="AW8" s="32"/>
      <c r="AX8" s="32"/>
    </row>
    <row r="9" spans="1:50" ht="17.25" customHeight="1">
      <c r="A9" s="667"/>
      <c r="B9" s="50"/>
      <c r="C9" s="50"/>
      <c r="D9" s="50"/>
      <c r="E9" s="50"/>
      <c r="F9" s="50"/>
      <c r="G9" s="50"/>
      <c r="H9" s="650" t="s">
        <v>179</v>
      </c>
      <c r="I9" s="646"/>
      <c r="J9" s="646"/>
      <c r="K9" s="647"/>
      <c r="L9" s="647"/>
      <c r="M9" s="650"/>
      <c r="N9" s="653"/>
      <c r="O9" s="653"/>
      <c r="P9" s="653"/>
      <c r="Q9" s="653"/>
      <c r="R9" s="645"/>
      <c r="S9" s="645"/>
      <c r="T9" s="650"/>
      <c r="U9" s="650"/>
      <c r="V9" s="650"/>
      <c r="W9" s="650"/>
      <c r="X9" s="652"/>
      <c r="Y9" s="652"/>
      <c r="Z9" s="650"/>
      <c r="AA9" s="644"/>
      <c r="AB9" s="644" t="s">
        <v>182</v>
      </c>
      <c r="AD9" s="660"/>
      <c r="AE9" s="660"/>
      <c r="AF9" s="660"/>
      <c r="AG9" s="660"/>
      <c r="AH9" s="643"/>
      <c r="AN9" s="32"/>
      <c r="AO9" s="32"/>
      <c r="AP9" s="32"/>
      <c r="AQ9" s="32"/>
      <c r="AR9" s="32"/>
      <c r="AS9" s="32"/>
      <c r="AT9" s="32"/>
      <c r="AU9" s="32"/>
      <c r="AV9" s="32"/>
      <c r="AW9" s="32"/>
      <c r="AX9" s="32"/>
    </row>
    <row r="10" spans="1:37" ht="17.25" customHeight="1">
      <c r="A10" s="668"/>
      <c r="B10" s="757" t="s">
        <v>176</v>
      </c>
      <c r="C10" s="757"/>
      <c r="D10" s="757"/>
      <c r="E10" s="757"/>
      <c r="F10" s="757"/>
      <c r="G10" s="757"/>
      <c r="H10" s="757"/>
      <c r="I10" s="757"/>
      <c r="J10" s="757"/>
      <c r="K10" s="757"/>
      <c r="L10" s="757"/>
      <c r="M10" s="757"/>
      <c r="N10" s="757"/>
      <c r="O10" s="46"/>
      <c r="P10" s="46"/>
      <c r="Q10" s="46"/>
      <c r="R10" s="46"/>
      <c r="S10" s="46"/>
      <c r="T10" s="46"/>
      <c r="U10" s="46"/>
      <c r="V10" s="46"/>
      <c r="W10" s="46"/>
      <c r="X10" s="46"/>
      <c r="Y10" s="104"/>
      <c r="Z10" s="104"/>
      <c r="AA10" s="663"/>
      <c r="AH10" s="654"/>
      <c r="AI10" s="47"/>
      <c r="AJ10" s="47"/>
      <c r="AK10" s="47"/>
    </row>
    <row r="11" spans="1:38" ht="26.25" customHeight="1">
      <c r="A11" s="833" t="s">
        <v>4</v>
      </c>
      <c r="B11" s="834" t="s">
        <v>3</v>
      </c>
      <c r="C11" s="834"/>
      <c r="D11" s="834"/>
      <c r="E11" s="834"/>
      <c r="F11" s="834"/>
      <c r="G11" s="834"/>
      <c r="H11" s="834"/>
      <c r="I11" s="834"/>
      <c r="J11" s="834"/>
      <c r="K11" s="834"/>
      <c r="L11" s="834"/>
      <c r="M11" s="834"/>
      <c r="N11" s="834"/>
      <c r="O11" s="764" t="s">
        <v>197</v>
      </c>
      <c r="P11" s="765"/>
      <c r="Q11" s="765"/>
      <c r="R11" s="766"/>
      <c r="S11" s="761" t="s">
        <v>26</v>
      </c>
      <c r="T11" s="762"/>
      <c r="U11" s="762"/>
      <c r="V11" s="762"/>
      <c r="W11" s="762"/>
      <c r="X11" s="762"/>
      <c r="Y11" s="762"/>
      <c r="Z11" s="763"/>
      <c r="AA11" s="761" t="s">
        <v>183</v>
      </c>
      <c r="AB11" s="762"/>
      <c r="AC11" s="762"/>
      <c r="AD11" s="762"/>
      <c r="AE11" s="762"/>
      <c r="AF11" s="762"/>
      <c r="AG11" s="762"/>
      <c r="AH11" s="763"/>
      <c r="AI11" s="111"/>
      <c r="AJ11" s="111"/>
      <c r="AK11" s="111"/>
      <c r="AL11" s="112"/>
    </row>
    <row r="12" spans="1:40" ht="12.75" customHeight="1">
      <c r="A12" s="833"/>
      <c r="B12" s="834"/>
      <c r="C12" s="834"/>
      <c r="D12" s="834"/>
      <c r="E12" s="834"/>
      <c r="F12" s="834"/>
      <c r="G12" s="834"/>
      <c r="H12" s="834"/>
      <c r="I12" s="834"/>
      <c r="J12" s="834"/>
      <c r="K12" s="834"/>
      <c r="L12" s="834"/>
      <c r="M12" s="834"/>
      <c r="N12" s="834"/>
      <c r="O12" s="768" t="s">
        <v>198</v>
      </c>
      <c r="P12" s="821" t="s">
        <v>199</v>
      </c>
      <c r="Q12" s="821" t="s">
        <v>206</v>
      </c>
      <c r="R12" s="824" t="s">
        <v>200</v>
      </c>
      <c r="S12" s="835" t="s">
        <v>177</v>
      </c>
      <c r="T12" s="836" t="s">
        <v>27</v>
      </c>
      <c r="U12" s="772" t="s">
        <v>178</v>
      </c>
      <c r="V12" s="773"/>
      <c r="W12" s="773"/>
      <c r="X12" s="773"/>
      <c r="Y12" s="773"/>
      <c r="Z12" s="774"/>
      <c r="AA12" s="819" t="s">
        <v>245</v>
      </c>
      <c r="AB12" s="820" t="s">
        <v>246</v>
      </c>
      <c r="AC12" s="818" t="s">
        <v>247</v>
      </c>
      <c r="AD12" s="817" t="s">
        <v>248</v>
      </c>
      <c r="AE12" s="819" t="s">
        <v>339</v>
      </c>
      <c r="AF12" s="820" t="s">
        <v>340</v>
      </c>
      <c r="AG12" s="818" t="s">
        <v>341</v>
      </c>
      <c r="AH12" s="763" t="s">
        <v>342</v>
      </c>
      <c r="AI12" s="811"/>
      <c r="AJ12" s="812"/>
      <c r="AK12" s="828">
        <v>107</v>
      </c>
      <c r="AL12" s="812"/>
      <c r="AM12" s="23" t="s">
        <v>114</v>
      </c>
      <c r="AN12" s="22">
        <v>2</v>
      </c>
    </row>
    <row r="13" spans="1:40" ht="10.5" customHeight="1">
      <c r="A13" s="833"/>
      <c r="B13" s="834"/>
      <c r="C13" s="834"/>
      <c r="D13" s="834"/>
      <c r="E13" s="834"/>
      <c r="F13" s="834"/>
      <c r="G13" s="834"/>
      <c r="H13" s="834"/>
      <c r="I13" s="834"/>
      <c r="J13" s="834"/>
      <c r="K13" s="834"/>
      <c r="L13" s="834"/>
      <c r="M13" s="834"/>
      <c r="N13" s="834"/>
      <c r="O13" s="769"/>
      <c r="P13" s="822"/>
      <c r="Q13" s="822"/>
      <c r="R13" s="825"/>
      <c r="S13" s="835"/>
      <c r="T13" s="836"/>
      <c r="U13" s="771" t="s">
        <v>28</v>
      </c>
      <c r="V13" s="772" t="s">
        <v>8</v>
      </c>
      <c r="W13" s="773"/>
      <c r="X13" s="773"/>
      <c r="Y13" s="773"/>
      <c r="Z13" s="774"/>
      <c r="AA13" s="819"/>
      <c r="AB13" s="820"/>
      <c r="AC13" s="818"/>
      <c r="AD13" s="817"/>
      <c r="AE13" s="819"/>
      <c r="AF13" s="820"/>
      <c r="AG13" s="818"/>
      <c r="AH13" s="763"/>
      <c r="AI13" s="813"/>
      <c r="AJ13" s="814"/>
      <c r="AK13" s="829"/>
      <c r="AL13" s="814"/>
      <c r="AM13" s="23"/>
      <c r="AN13" s="22"/>
    </row>
    <row r="14" spans="1:46" ht="57.75" customHeight="1">
      <c r="A14" s="833"/>
      <c r="B14" s="834"/>
      <c r="C14" s="834"/>
      <c r="D14" s="834"/>
      <c r="E14" s="834"/>
      <c r="F14" s="834"/>
      <c r="G14" s="834"/>
      <c r="H14" s="834"/>
      <c r="I14" s="834"/>
      <c r="J14" s="834"/>
      <c r="K14" s="834"/>
      <c r="L14" s="834"/>
      <c r="M14" s="834"/>
      <c r="N14" s="834"/>
      <c r="O14" s="770"/>
      <c r="P14" s="823"/>
      <c r="Q14" s="823"/>
      <c r="R14" s="826"/>
      <c r="S14" s="835"/>
      <c r="T14" s="837"/>
      <c r="U14" s="771"/>
      <c r="V14" s="159" t="s">
        <v>235</v>
      </c>
      <c r="W14" s="160" t="s">
        <v>236</v>
      </c>
      <c r="X14" s="160" t="s">
        <v>237</v>
      </c>
      <c r="Y14" s="160" t="s">
        <v>238</v>
      </c>
      <c r="Z14" s="137" t="s">
        <v>200</v>
      </c>
      <c r="AA14" s="819"/>
      <c r="AB14" s="820"/>
      <c r="AC14" s="818"/>
      <c r="AD14" s="817"/>
      <c r="AE14" s="819"/>
      <c r="AF14" s="820"/>
      <c r="AG14" s="818"/>
      <c r="AH14" s="763"/>
      <c r="AI14" s="815"/>
      <c r="AJ14" s="816"/>
      <c r="AK14" s="830"/>
      <c r="AL14" s="816"/>
      <c r="AM14" t="s">
        <v>126</v>
      </c>
      <c r="AN14" s="30">
        <f>SUM(AN12:AN12)</f>
        <v>2</v>
      </c>
      <c r="AT14" s="38"/>
    </row>
    <row r="15" spans="1:68" s="2" customFormat="1" ht="4.5" customHeight="1" thickBot="1">
      <c r="A15" s="669">
        <v>1</v>
      </c>
      <c r="B15" s="758">
        <v>2</v>
      </c>
      <c r="C15" s="759"/>
      <c r="D15" s="759"/>
      <c r="E15" s="759"/>
      <c r="F15" s="759"/>
      <c r="G15" s="759"/>
      <c r="H15" s="759"/>
      <c r="I15" s="759"/>
      <c r="J15" s="759"/>
      <c r="K15" s="759"/>
      <c r="L15" s="759"/>
      <c r="M15" s="759"/>
      <c r="N15" s="760"/>
      <c r="O15" s="116">
        <v>3</v>
      </c>
      <c r="P15" s="117">
        <v>4</v>
      </c>
      <c r="Q15" s="117">
        <v>5</v>
      </c>
      <c r="R15" s="118">
        <v>6</v>
      </c>
      <c r="S15" s="9">
        <v>7</v>
      </c>
      <c r="T15" s="95">
        <v>8</v>
      </c>
      <c r="U15" s="9">
        <v>9</v>
      </c>
      <c r="V15" s="138">
        <v>10</v>
      </c>
      <c r="W15" s="139">
        <v>11</v>
      </c>
      <c r="X15" s="139">
        <v>12</v>
      </c>
      <c r="Y15" s="139">
        <v>13</v>
      </c>
      <c r="Z15" s="140"/>
      <c r="AA15" s="9">
        <v>15</v>
      </c>
      <c r="AB15" s="9">
        <v>16</v>
      </c>
      <c r="AC15" s="95">
        <v>17</v>
      </c>
      <c r="AD15" s="540">
        <v>18</v>
      </c>
      <c r="AE15" s="9">
        <v>19</v>
      </c>
      <c r="AF15" s="9">
        <v>20</v>
      </c>
      <c r="AG15" s="95">
        <v>21</v>
      </c>
      <c r="AH15" s="540">
        <v>22</v>
      </c>
      <c r="AI15" s="809"/>
      <c r="AJ15" s="810"/>
      <c r="AK15" s="831"/>
      <c r="AL15" s="832"/>
      <c r="AN15" s="33"/>
      <c r="AP15" s="33"/>
      <c r="AR15" s="33"/>
      <c r="AT15" s="28"/>
      <c r="AV15" s="27"/>
      <c r="AX15" s="27"/>
      <c r="AZ15" s="27"/>
      <c r="BB15" s="27"/>
      <c r="BD15" s="27"/>
      <c r="BF15" s="27"/>
      <c r="BH15" s="27"/>
      <c r="BJ15" s="27"/>
      <c r="BL15" s="27"/>
      <c r="BN15" s="27"/>
      <c r="BP15" s="27"/>
    </row>
    <row r="16" spans="1:70" s="2" customFormat="1" ht="33" customHeight="1" thickBot="1">
      <c r="A16" s="670" t="s">
        <v>110</v>
      </c>
      <c r="B16" s="838" t="s">
        <v>228</v>
      </c>
      <c r="C16" s="839"/>
      <c r="D16" s="839"/>
      <c r="E16" s="839"/>
      <c r="F16" s="839"/>
      <c r="G16" s="839"/>
      <c r="H16" s="839"/>
      <c r="I16" s="839"/>
      <c r="J16" s="839"/>
      <c r="K16" s="839"/>
      <c r="L16" s="839"/>
      <c r="M16" s="839"/>
      <c r="N16" s="840"/>
      <c r="O16" s="119"/>
      <c r="P16" s="120"/>
      <c r="Q16" s="120"/>
      <c r="R16" s="110"/>
      <c r="S16" s="211">
        <v>2106</v>
      </c>
      <c r="T16" s="212">
        <f>S16*0.3335</f>
        <v>702.351</v>
      </c>
      <c r="U16" s="213">
        <f>U17+U27</f>
        <v>1404</v>
      </c>
      <c r="V16" s="108"/>
      <c r="W16" s="109"/>
      <c r="X16" s="109"/>
      <c r="Y16" s="141"/>
      <c r="Z16" s="122"/>
      <c r="AA16" s="511">
        <v>16</v>
      </c>
      <c r="AB16" s="541">
        <v>23</v>
      </c>
      <c r="AC16" s="569">
        <v>16</v>
      </c>
      <c r="AD16" s="570">
        <v>21</v>
      </c>
      <c r="AE16" s="511">
        <v>13</v>
      </c>
      <c r="AF16" s="541">
        <v>22</v>
      </c>
      <c r="AG16" s="569">
        <v>12</v>
      </c>
      <c r="AH16" s="570">
        <v>17</v>
      </c>
      <c r="AI16" s="850"/>
      <c r="AJ16" s="851"/>
      <c r="AK16" s="848"/>
      <c r="AL16" s="849"/>
      <c r="AM16" s="48">
        <f>AH16+AG16+AF16+AE16+AD16+AC16+AB16+AA16</f>
        <v>140</v>
      </c>
      <c r="AN16" s="34" t="s">
        <v>118</v>
      </c>
      <c r="AO16" s="35"/>
      <c r="AP16" s="35"/>
      <c r="AQ16" s="35"/>
      <c r="AR16" s="36"/>
      <c r="AT16" s="39">
        <f>AB16+AA16</f>
        <v>39</v>
      </c>
      <c r="AU16" s="37" t="s">
        <v>115</v>
      </c>
      <c r="AV16" s="26">
        <f>AH16+AG16+AF16+AE16+AD16+AC16</f>
        <v>101</v>
      </c>
      <c r="AY16" s="846">
        <v>16</v>
      </c>
      <c r="AZ16" s="846"/>
      <c r="BA16" s="846">
        <v>23</v>
      </c>
      <c r="BB16" s="846"/>
      <c r="BC16" s="846">
        <v>16</v>
      </c>
      <c r="BD16" s="846"/>
      <c r="BE16" s="846">
        <v>21</v>
      </c>
      <c r="BF16" s="846"/>
      <c r="BG16" s="846">
        <v>13</v>
      </c>
      <c r="BH16" s="846"/>
      <c r="BI16" s="846">
        <v>22</v>
      </c>
      <c r="BJ16" s="846"/>
      <c r="BK16" s="846">
        <v>12</v>
      </c>
      <c r="BL16" s="846"/>
      <c r="BM16" s="846">
        <v>17</v>
      </c>
      <c r="BN16" s="846"/>
      <c r="BQ16" s="2" t="s">
        <v>5</v>
      </c>
      <c r="BR16" s="2" t="s">
        <v>119</v>
      </c>
    </row>
    <row r="17" spans="1:70" s="10" customFormat="1" ht="15.75" customHeight="1">
      <c r="A17" s="671" t="s">
        <v>109</v>
      </c>
      <c r="B17" s="767" t="s">
        <v>108</v>
      </c>
      <c r="C17" s="767"/>
      <c r="D17" s="767"/>
      <c r="E17" s="767"/>
      <c r="F17" s="767"/>
      <c r="G17" s="767"/>
      <c r="H17" s="767"/>
      <c r="I17" s="767"/>
      <c r="J17" s="767"/>
      <c r="K17" s="767"/>
      <c r="L17" s="767"/>
      <c r="M17" s="767"/>
      <c r="N17" s="767"/>
      <c r="O17" s="113"/>
      <c r="P17" s="106"/>
      <c r="Q17" s="121"/>
      <c r="R17" s="107"/>
      <c r="S17" s="151">
        <f>S18+S19+S20+S21+S22+S23+S24+S25+S26</f>
        <v>1134</v>
      </c>
      <c r="T17" s="152">
        <f aca="true" t="shared" si="0" ref="T17:T33">S17*0.3335</f>
        <v>378.189</v>
      </c>
      <c r="U17" s="91">
        <f>V17+W17+Y17</f>
        <v>756</v>
      </c>
      <c r="V17" s="87">
        <f>V18+V19+V20+V21+V22+V23+V24+V25+V26</f>
        <v>556</v>
      </c>
      <c r="W17" s="92">
        <f>W18+W19+W20+W21+W22+W23+W24+W25+W26</f>
        <v>200</v>
      </c>
      <c r="X17" s="92"/>
      <c r="Y17" s="92"/>
      <c r="Z17" s="131"/>
      <c r="AA17" s="510"/>
      <c r="AB17" s="542"/>
      <c r="AC17" s="571"/>
      <c r="AD17" s="177"/>
      <c r="AE17" s="510"/>
      <c r="AF17" s="542"/>
      <c r="AG17" s="571"/>
      <c r="AH17" s="177"/>
      <c r="AI17" s="744"/>
      <c r="AJ17" s="745"/>
      <c r="AK17" s="750"/>
      <c r="AL17" s="751"/>
      <c r="AM17" s="25">
        <f>AA17*AA16+AB17*AB16</f>
        <v>0</v>
      </c>
      <c r="AP17" s="21"/>
      <c r="AR17" s="5"/>
      <c r="AT17" s="24"/>
      <c r="AY17" s="847">
        <v>4</v>
      </c>
      <c r="AZ17" s="847"/>
      <c r="BA17" s="847">
        <v>4</v>
      </c>
      <c r="BB17" s="847"/>
      <c r="BC17" s="847">
        <v>2</v>
      </c>
      <c r="BD17" s="847"/>
      <c r="BE17" s="847">
        <v>2</v>
      </c>
      <c r="BF17" s="847"/>
      <c r="BG17" s="847">
        <v>2</v>
      </c>
      <c r="BH17" s="847"/>
      <c r="BI17" s="847">
        <v>2</v>
      </c>
      <c r="BJ17" s="847"/>
      <c r="BK17" s="847">
        <v>0</v>
      </c>
      <c r="BL17" s="847"/>
      <c r="BM17" s="847">
        <v>0</v>
      </c>
      <c r="BN17" s="847"/>
      <c r="BO17" s="45"/>
      <c r="BP17" s="45"/>
      <c r="BQ17" s="44">
        <f>AY17*AY16+BA17*BA16</f>
        <v>156</v>
      </c>
      <c r="BR17" s="44">
        <f>BC17*BC16+BE17*BE16+BG17*BG16+BI17*BI16+BK17*BK16+BM17*BK243</f>
        <v>144</v>
      </c>
    </row>
    <row r="18" spans="1:70" s="45" customFormat="1" ht="15.75" customHeight="1">
      <c r="A18" s="672" t="s">
        <v>34</v>
      </c>
      <c r="B18" s="713" t="s">
        <v>13</v>
      </c>
      <c r="C18" s="714"/>
      <c r="D18" s="714"/>
      <c r="E18" s="714"/>
      <c r="F18" s="714"/>
      <c r="G18" s="714"/>
      <c r="H18" s="714"/>
      <c r="I18" s="714"/>
      <c r="J18" s="714"/>
      <c r="K18" s="714"/>
      <c r="L18" s="714"/>
      <c r="M18" s="714"/>
      <c r="N18" s="715"/>
      <c r="O18" s="169"/>
      <c r="P18" s="167">
        <v>2</v>
      </c>
      <c r="Q18" s="167">
        <v>1</v>
      </c>
      <c r="R18" s="168"/>
      <c r="S18" s="184">
        <v>117</v>
      </c>
      <c r="T18" s="185">
        <f t="shared" si="0"/>
        <v>39.0195</v>
      </c>
      <c r="U18" s="179">
        <f>AA18*AA16+AB18*AB16+AC18*AC16+AD18*AD16</f>
        <v>78</v>
      </c>
      <c r="V18" s="169"/>
      <c r="W18" s="167">
        <v>78</v>
      </c>
      <c r="X18" s="167"/>
      <c r="Y18" s="165"/>
      <c r="Z18" s="161"/>
      <c r="AA18" s="439">
        <v>2</v>
      </c>
      <c r="AB18" s="543">
        <v>2</v>
      </c>
      <c r="AC18" s="572"/>
      <c r="AD18" s="79"/>
      <c r="AE18" s="488"/>
      <c r="AF18" s="491"/>
      <c r="AG18" s="572"/>
      <c r="AH18" s="79"/>
      <c r="AI18" s="742"/>
      <c r="AJ18" s="743"/>
      <c r="AK18" s="746"/>
      <c r="AL18" s="747"/>
      <c r="AM18" s="51">
        <f>AA18*AA16+AB18*AB16</f>
        <v>78</v>
      </c>
      <c r="AR18" s="52" t="s">
        <v>116</v>
      </c>
      <c r="AT18" s="53"/>
      <c r="AV18" s="53">
        <f>AC16+AD16+AE16+AF16+AG16+AH16</f>
        <v>101</v>
      </c>
      <c r="AW18" s="45" t="s">
        <v>117</v>
      </c>
      <c r="BC18" s="852">
        <v>2</v>
      </c>
      <c r="BD18" s="852"/>
      <c r="BE18" s="852">
        <v>2</v>
      </c>
      <c r="BF18" s="852"/>
      <c r="BG18" s="852">
        <v>2</v>
      </c>
      <c r="BH18" s="852"/>
      <c r="BI18" s="852">
        <v>2</v>
      </c>
      <c r="BJ18" s="852"/>
      <c r="BK18" s="852">
        <v>4</v>
      </c>
      <c r="BL18" s="852"/>
      <c r="BM18" s="852">
        <v>4</v>
      </c>
      <c r="BN18" s="852"/>
      <c r="BQ18" s="53">
        <v>0</v>
      </c>
      <c r="BR18" s="53">
        <f>BC18*BC16+BE18*BE16+BG18*BG16+BI18*BI16+BK18*BK16+BM18*BM16</f>
        <v>260</v>
      </c>
    </row>
    <row r="19" spans="1:70" s="45" customFormat="1" ht="15.75" customHeight="1">
      <c r="A19" s="672" t="s">
        <v>35</v>
      </c>
      <c r="B19" s="713" t="s">
        <v>30</v>
      </c>
      <c r="C19" s="714"/>
      <c r="D19" s="714"/>
      <c r="E19" s="714"/>
      <c r="F19" s="714"/>
      <c r="G19" s="714"/>
      <c r="H19" s="714"/>
      <c r="I19" s="714"/>
      <c r="J19" s="714"/>
      <c r="K19" s="714"/>
      <c r="L19" s="714"/>
      <c r="M19" s="714"/>
      <c r="N19" s="715"/>
      <c r="O19" s="169">
        <v>1</v>
      </c>
      <c r="P19" s="167">
        <v>2</v>
      </c>
      <c r="Q19" s="167"/>
      <c r="R19" s="168"/>
      <c r="S19" s="184">
        <v>117</v>
      </c>
      <c r="T19" s="185">
        <f t="shared" si="0"/>
        <v>39.0195</v>
      </c>
      <c r="U19" s="179">
        <f>AA19*AA16+AB19*AB16+AC19*AC16+AD19*AD16</f>
        <v>78</v>
      </c>
      <c r="V19" s="169">
        <f>U19</f>
        <v>78</v>
      </c>
      <c r="W19" s="167"/>
      <c r="X19" s="167"/>
      <c r="Y19" s="165"/>
      <c r="Z19" s="161"/>
      <c r="AA19" s="439">
        <v>2</v>
      </c>
      <c r="AB19" s="543">
        <v>2</v>
      </c>
      <c r="AC19" s="572"/>
      <c r="AD19" s="79"/>
      <c r="AE19" s="488"/>
      <c r="AF19" s="491"/>
      <c r="AG19" s="572"/>
      <c r="AH19" s="79"/>
      <c r="AI19" s="742"/>
      <c r="AJ19" s="743"/>
      <c r="AK19" s="746"/>
      <c r="AL19" s="747"/>
      <c r="AM19" s="51">
        <f>AA19*AA16+AB19*AB16</f>
        <v>78</v>
      </c>
      <c r="AR19" s="53"/>
      <c r="AT19" s="53"/>
      <c r="BQ19" s="852">
        <f>BR18</f>
        <v>260</v>
      </c>
      <c r="BR19" s="852"/>
    </row>
    <row r="20" spans="1:70" s="45" customFormat="1" ht="15.75" customHeight="1">
      <c r="A20" s="672" t="s">
        <v>36</v>
      </c>
      <c r="B20" s="713" t="s">
        <v>15</v>
      </c>
      <c r="C20" s="714"/>
      <c r="D20" s="714"/>
      <c r="E20" s="714"/>
      <c r="F20" s="714"/>
      <c r="G20" s="714"/>
      <c r="H20" s="714"/>
      <c r="I20" s="714"/>
      <c r="J20" s="714"/>
      <c r="K20" s="714"/>
      <c r="L20" s="714"/>
      <c r="M20" s="714"/>
      <c r="N20" s="715"/>
      <c r="O20" s="169">
        <v>2</v>
      </c>
      <c r="P20" s="167"/>
      <c r="Q20" s="167">
        <v>1</v>
      </c>
      <c r="R20" s="168"/>
      <c r="S20" s="184">
        <v>117</v>
      </c>
      <c r="T20" s="185">
        <f t="shared" si="0"/>
        <v>39.0195</v>
      </c>
      <c r="U20" s="179">
        <f>AA20*AA16+AB20*AB16+AC20*AC16+AD20*AD16</f>
        <v>78</v>
      </c>
      <c r="V20" s="169">
        <v>34</v>
      </c>
      <c r="W20" s="167">
        <v>44</v>
      </c>
      <c r="X20" s="167"/>
      <c r="Y20" s="165"/>
      <c r="Z20" s="161"/>
      <c r="AA20" s="439">
        <v>2</v>
      </c>
      <c r="AB20" s="543">
        <v>2</v>
      </c>
      <c r="AC20" s="572"/>
      <c r="AD20" s="79"/>
      <c r="AE20" s="488"/>
      <c r="AF20" s="491"/>
      <c r="AG20" s="572"/>
      <c r="AH20" s="79"/>
      <c r="AI20" s="742"/>
      <c r="AJ20" s="743"/>
      <c r="AK20" s="746"/>
      <c r="AL20" s="747"/>
      <c r="AM20" s="51">
        <f>AA20*AA16+AB20*AB16</f>
        <v>78</v>
      </c>
      <c r="AR20" s="53"/>
      <c r="AT20" s="53"/>
      <c r="AX20" s="45">
        <f>U17+U27</f>
        <v>1404</v>
      </c>
      <c r="BQ20" s="53"/>
      <c r="BR20" s="53"/>
    </row>
    <row r="21" spans="1:70" s="45" customFormat="1" ht="15.75" customHeight="1">
      <c r="A21" s="672" t="s">
        <v>37</v>
      </c>
      <c r="B21" s="713" t="s">
        <v>31</v>
      </c>
      <c r="C21" s="714"/>
      <c r="D21" s="714"/>
      <c r="E21" s="714"/>
      <c r="F21" s="714"/>
      <c r="G21" s="714"/>
      <c r="H21" s="714"/>
      <c r="I21" s="714"/>
      <c r="J21" s="714"/>
      <c r="K21" s="714"/>
      <c r="L21" s="714"/>
      <c r="M21" s="714"/>
      <c r="N21" s="715"/>
      <c r="O21" s="169"/>
      <c r="P21" s="167">
        <v>1.3</v>
      </c>
      <c r="Q21" s="167">
        <v>2</v>
      </c>
      <c r="R21" s="168"/>
      <c r="S21" s="184">
        <v>165</v>
      </c>
      <c r="T21" s="185">
        <f t="shared" si="0"/>
        <v>55.0275</v>
      </c>
      <c r="U21" s="179">
        <f>AA21*AA16+AB21*AB16+AC21*AC16+AD21*AD16</f>
        <v>110</v>
      </c>
      <c r="V21" s="169">
        <f aca="true" t="shared" si="1" ref="V21:V26">U21</f>
        <v>110</v>
      </c>
      <c r="W21" s="167"/>
      <c r="X21" s="167"/>
      <c r="Y21" s="165"/>
      <c r="Z21" s="161"/>
      <c r="AA21" s="439">
        <v>2</v>
      </c>
      <c r="AB21" s="543">
        <v>2</v>
      </c>
      <c r="AC21" s="572">
        <v>2</v>
      </c>
      <c r="AD21" s="79"/>
      <c r="AE21" s="488"/>
      <c r="AF21" s="491"/>
      <c r="AG21" s="572"/>
      <c r="AH21" s="79"/>
      <c r="AI21" s="742"/>
      <c r="AJ21" s="743"/>
      <c r="AK21" s="746"/>
      <c r="AL21" s="747"/>
      <c r="AM21" s="51">
        <f>AA21*AA16+AB21*AB16</f>
        <v>78</v>
      </c>
      <c r="AR21" s="53"/>
      <c r="AT21" s="53"/>
      <c r="BQ21" s="53"/>
      <c r="BR21" s="53"/>
    </row>
    <row r="22" spans="1:46" s="45" customFormat="1" ht="15.75" customHeight="1">
      <c r="A22" s="672" t="s">
        <v>38</v>
      </c>
      <c r="B22" s="713" t="s">
        <v>32</v>
      </c>
      <c r="C22" s="714"/>
      <c r="D22" s="714"/>
      <c r="E22" s="714"/>
      <c r="F22" s="714"/>
      <c r="G22" s="714"/>
      <c r="H22" s="714"/>
      <c r="I22" s="714"/>
      <c r="J22" s="714"/>
      <c r="K22" s="714"/>
      <c r="L22" s="714"/>
      <c r="M22" s="714"/>
      <c r="N22" s="715"/>
      <c r="O22" s="169"/>
      <c r="P22" s="167">
        <v>2</v>
      </c>
      <c r="Q22" s="167">
        <v>1</v>
      </c>
      <c r="R22" s="168"/>
      <c r="S22" s="184">
        <v>117</v>
      </c>
      <c r="T22" s="185">
        <f t="shared" si="0"/>
        <v>39.0195</v>
      </c>
      <c r="U22" s="179">
        <f>AA22*AA16+AB22*AB16+AC22*AC16+AD22*AD16</f>
        <v>78</v>
      </c>
      <c r="V22" s="169">
        <f t="shared" si="1"/>
        <v>78</v>
      </c>
      <c r="W22" s="167"/>
      <c r="X22" s="167"/>
      <c r="Y22" s="165"/>
      <c r="Z22" s="161"/>
      <c r="AA22" s="439">
        <v>2</v>
      </c>
      <c r="AB22" s="543">
        <v>2</v>
      </c>
      <c r="AC22" s="572"/>
      <c r="AD22" s="79"/>
      <c r="AE22" s="488"/>
      <c r="AF22" s="491"/>
      <c r="AG22" s="572"/>
      <c r="AH22" s="79"/>
      <c r="AI22" s="742"/>
      <c r="AJ22" s="743"/>
      <c r="AK22" s="746"/>
      <c r="AL22" s="747"/>
      <c r="AM22" s="51">
        <f>AA22*AA16+AB22*AB16</f>
        <v>78</v>
      </c>
      <c r="AR22" s="53"/>
      <c r="AT22" s="53"/>
    </row>
    <row r="23" spans="1:46" s="45" customFormat="1" ht="15.75" customHeight="1">
      <c r="A23" s="672" t="s">
        <v>39</v>
      </c>
      <c r="B23" s="713" t="s">
        <v>16</v>
      </c>
      <c r="C23" s="714"/>
      <c r="D23" s="714"/>
      <c r="E23" s="714"/>
      <c r="F23" s="714"/>
      <c r="G23" s="714"/>
      <c r="H23" s="714"/>
      <c r="I23" s="714"/>
      <c r="J23" s="714"/>
      <c r="K23" s="714"/>
      <c r="L23" s="714"/>
      <c r="M23" s="714"/>
      <c r="N23" s="715"/>
      <c r="O23" s="169"/>
      <c r="P23" s="167">
        <v>2</v>
      </c>
      <c r="Q23" s="167">
        <v>1</v>
      </c>
      <c r="R23" s="168"/>
      <c r="S23" s="184">
        <v>117</v>
      </c>
      <c r="T23" s="185">
        <f t="shared" si="0"/>
        <v>39.0195</v>
      </c>
      <c r="U23" s="179">
        <f>AA23*AA16+AB23*AB16+AC23*AC16+AD23*AD16</f>
        <v>78</v>
      </c>
      <c r="V23" s="169"/>
      <c r="W23" s="167">
        <v>78</v>
      </c>
      <c r="X23" s="167"/>
      <c r="Y23" s="165"/>
      <c r="Z23" s="161"/>
      <c r="AA23" s="439">
        <v>2</v>
      </c>
      <c r="AB23" s="543">
        <v>2</v>
      </c>
      <c r="AC23" s="572"/>
      <c r="AD23" s="79"/>
      <c r="AE23" s="488"/>
      <c r="AF23" s="491"/>
      <c r="AG23" s="572"/>
      <c r="AH23" s="79"/>
      <c r="AI23" s="742"/>
      <c r="AJ23" s="743"/>
      <c r="AK23" s="746"/>
      <c r="AL23" s="747"/>
      <c r="AM23" s="51">
        <f>AA23*AA16+AB23*AB16</f>
        <v>78</v>
      </c>
      <c r="AR23" s="53"/>
      <c r="AT23" s="53"/>
    </row>
    <row r="24" spans="1:46" s="45" customFormat="1" ht="15.75" customHeight="1">
      <c r="A24" s="672" t="s">
        <v>40</v>
      </c>
      <c r="B24" s="713" t="s">
        <v>17</v>
      </c>
      <c r="C24" s="714"/>
      <c r="D24" s="714"/>
      <c r="E24" s="714"/>
      <c r="F24" s="714"/>
      <c r="G24" s="714"/>
      <c r="H24" s="714"/>
      <c r="I24" s="714"/>
      <c r="J24" s="714"/>
      <c r="K24" s="714"/>
      <c r="L24" s="714"/>
      <c r="M24" s="714"/>
      <c r="N24" s="715"/>
      <c r="O24" s="169"/>
      <c r="P24" s="167">
        <v>2</v>
      </c>
      <c r="Q24" s="167">
        <v>1</v>
      </c>
      <c r="R24" s="168"/>
      <c r="S24" s="184">
        <v>105</v>
      </c>
      <c r="T24" s="185">
        <f t="shared" si="0"/>
        <v>35.017500000000005</v>
      </c>
      <c r="U24" s="210">
        <v>70</v>
      </c>
      <c r="V24" s="169">
        <f t="shared" si="1"/>
        <v>70</v>
      </c>
      <c r="W24" s="167"/>
      <c r="X24" s="167"/>
      <c r="Y24" s="165"/>
      <c r="Z24" s="161"/>
      <c r="AA24" s="439">
        <v>2</v>
      </c>
      <c r="AB24" s="543">
        <v>2</v>
      </c>
      <c r="AC24" s="572"/>
      <c r="AD24" s="79"/>
      <c r="AE24" s="488"/>
      <c r="AF24" s="491"/>
      <c r="AG24" s="572"/>
      <c r="AH24" s="79"/>
      <c r="AI24" s="742"/>
      <c r="AJ24" s="743"/>
      <c r="AK24" s="746"/>
      <c r="AL24" s="747"/>
      <c r="AM24" s="51">
        <f>AA24*AA16+AB24*AB16</f>
        <v>78</v>
      </c>
      <c r="AR24" s="53"/>
      <c r="AT24" s="53"/>
    </row>
    <row r="25" spans="1:46" s="45" customFormat="1" ht="15.75" customHeight="1">
      <c r="A25" s="672" t="s">
        <v>41</v>
      </c>
      <c r="B25" s="713" t="s">
        <v>33</v>
      </c>
      <c r="C25" s="714"/>
      <c r="D25" s="714"/>
      <c r="E25" s="714"/>
      <c r="F25" s="714"/>
      <c r="G25" s="714"/>
      <c r="H25" s="714"/>
      <c r="I25" s="714"/>
      <c r="J25" s="714"/>
      <c r="K25" s="714"/>
      <c r="L25" s="714"/>
      <c r="M25" s="714"/>
      <c r="N25" s="715"/>
      <c r="O25" s="169">
        <v>2</v>
      </c>
      <c r="P25" s="167"/>
      <c r="Q25" s="167">
        <v>1</v>
      </c>
      <c r="R25" s="168"/>
      <c r="S25" s="325">
        <v>117</v>
      </c>
      <c r="T25" s="326">
        <f t="shared" si="0"/>
        <v>39.0195</v>
      </c>
      <c r="U25" s="327">
        <f>AA25*AA16+AB25*AB16+AC25*AC16+AD25*AD16</f>
        <v>78</v>
      </c>
      <c r="V25" s="327">
        <f t="shared" si="1"/>
        <v>78</v>
      </c>
      <c r="W25" s="328"/>
      <c r="X25" s="328"/>
      <c r="Y25" s="329"/>
      <c r="Z25" s="330"/>
      <c r="AA25" s="439">
        <v>2</v>
      </c>
      <c r="AB25" s="543">
        <v>2</v>
      </c>
      <c r="AC25" s="572"/>
      <c r="AD25" s="79"/>
      <c r="AE25" s="488"/>
      <c r="AF25" s="491"/>
      <c r="AG25" s="572"/>
      <c r="AH25" s="79"/>
      <c r="AI25" s="742"/>
      <c r="AJ25" s="743"/>
      <c r="AK25" s="746"/>
      <c r="AL25" s="747"/>
      <c r="AM25" s="51">
        <f>AA25*AA16+AB25*AB16</f>
        <v>78</v>
      </c>
      <c r="AR25" s="53"/>
      <c r="AT25" s="53"/>
    </row>
    <row r="26" spans="1:46" s="45" customFormat="1" ht="15.75" customHeight="1">
      <c r="A26" s="673" t="s">
        <v>42</v>
      </c>
      <c r="B26" s="756" t="s">
        <v>12</v>
      </c>
      <c r="C26" s="756"/>
      <c r="D26" s="756"/>
      <c r="E26" s="756"/>
      <c r="F26" s="756"/>
      <c r="G26" s="756"/>
      <c r="H26" s="756"/>
      <c r="I26" s="756"/>
      <c r="J26" s="756"/>
      <c r="K26" s="756"/>
      <c r="L26" s="756"/>
      <c r="M26" s="756"/>
      <c r="N26" s="756"/>
      <c r="O26" s="171">
        <v>3</v>
      </c>
      <c r="P26" s="172">
        <v>1</v>
      </c>
      <c r="Q26" s="172">
        <v>2</v>
      </c>
      <c r="R26" s="173"/>
      <c r="S26" s="331">
        <v>162</v>
      </c>
      <c r="T26" s="332">
        <f t="shared" si="0"/>
        <v>54.027</v>
      </c>
      <c r="U26" s="333">
        <v>108</v>
      </c>
      <c r="V26" s="334">
        <f t="shared" si="1"/>
        <v>108</v>
      </c>
      <c r="W26" s="335"/>
      <c r="X26" s="335"/>
      <c r="Y26" s="336"/>
      <c r="Z26" s="337"/>
      <c r="AA26" s="498">
        <v>2</v>
      </c>
      <c r="AB26" s="544">
        <v>2</v>
      </c>
      <c r="AC26" s="504">
        <v>2</v>
      </c>
      <c r="AD26" s="573"/>
      <c r="AE26" s="484"/>
      <c r="AF26" s="493"/>
      <c r="AG26" s="504"/>
      <c r="AH26" s="573"/>
      <c r="AI26" s="727"/>
      <c r="AJ26" s="748"/>
      <c r="AK26" s="749"/>
      <c r="AL26" s="728"/>
      <c r="AM26" s="51">
        <f>AA26*AA16+AB26*AB16</f>
        <v>78</v>
      </c>
      <c r="AR26" s="53"/>
      <c r="AT26" s="53"/>
    </row>
    <row r="27" spans="1:46" s="45" customFormat="1" ht="12.75" customHeight="1">
      <c r="A27" s="671" t="s">
        <v>44</v>
      </c>
      <c r="B27" s="716" t="s">
        <v>43</v>
      </c>
      <c r="C27" s="716"/>
      <c r="D27" s="716"/>
      <c r="E27" s="716"/>
      <c r="F27" s="716"/>
      <c r="G27" s="716"/>
      <c r="H27" s="716"/>
      <c r="I27" s="716"/>
      <c r="J27" s="716"/>
      <c r="K27" s="716"/>
      <c r="L27" s="716"/>
      <c r="M27" s="716"/>
      <c r="N27" s="716"/>
      <c r="O27" s="113"/>
      <c r="P27" s="106"/>
      <c r="Q27" s="106"/>
      <c r="R27" s="155"/>
      <c r="S27" s="338">
        <v>972</v>
      </c>
      <c r="T27" s="339">
        <f t="shared" si="0"/>
        <v>324.16200000000003</v>
      </c>
      <c r="U27" s="340">
        <f>U28+U29+U30+U31+U32+U33+U34</f>
        <v>648</v>
      </c>
      <c r="V27" s="341">
        <f>V28+V29+V30+V31+V33+V34</f>
        <v>578</v>
      </c>
      <c r="W27" s="342">
        <f>W32</f>
        <v>70</v>
      </c>
      <c r="X27" s="343"/>
      <c r="Y27" s="343"/>
      <c r="Z27" s="344"/>
      <c r="AA27" s="497"/>
      <c r="AB27" s="495"/>
      <c r="AC27" s="574"/>
      <c r="AD27" s="77"/>
      <c r="AE27" s="497"/>
      <c r="AF27" s="495"/>
      <c r="AG27" s="574"/>
      <c r="AH27" s="77"/>
      <c r="AI27" s="744"/>
      <c r="AJ27" s="745"/>
      <c r="AK27" s="750"/>
      <c r="AL27" s="751"/>
      <c r="AM27" s="54">
        <f>SUM(AM18:AM26)</f>
        <v>702</v>
      </c>
      <c r="AN27" s="55" t="s">
        <v>6</v>
      </c>
      <c r="AO27" s="55"/>
      <c r="AP27" s="55" t="s">
        <v>7</v>
      </c>
      <c r="AQ27" s="55"/>
      <c r="AR27" s="51" t="s">
        <v>9</v>
      </c>
      <c r="AS27" s="55"/>
      <c r="AT27" s="51" t="s">
        <v>10</v>
      </c>
    </row>
    <row r="28" spans="1:48" s="45" customFormat="1" ht="15.75" customHeight="1">
      <c r="A28" s="672" t="s">
        <v>45</v>
      </c>
      <c r="B28" s="713" t="s">
        <v>19</v>
      </c>
      <c r="C28" s="714"/>
      <c r="D28" s="714"/>
      <c r="E28" s="714"/>
      <c r="F28" s="714"/>
      <c r="G28" s="714"/>
      <c r="H28" s="714"/>
      <c r="I28" s="714"/>
      <c r="J28" s="714"/>
      <c r="K28" s="714"/>
      <c r="L28" s="714"/>
      <c r="M28" s="714"/>
      <c r="N28" s="715"/>
      <c r="O28" s="169" t="s">
        <v>201</v>
      </c>
      <c r="P28" s="167">
        <v>3</v>
      </c>
      <c r="Q28" s="167">
        <v>5</v>
      </c>
      <c r="R28" s="168"/>
      <c r="S28" s="325">
        <v>214</v>
      </c>
      <c r="T28" s="345">
        <v>72</v>
      </c>
      <c r="U28" s="346">
        <v>142</v>
      </c>
      <c r="V28" s="347">
        <v>142</v>
      </c>
      <c r="W28" s="328"/>
      <c r="X28" s="328"/>
      <c r="Y28" s="348"/>
      <c r="Z28" s="330"/>
      <c r="AA28" s="488"/>
      <c r="AB28" s="491"/>
      <c r="AC28" s="572">
        <v>2</v>
      </c>
      <c r="AD28" s="79">
        <v>2</v>
      </c>
      <c r="AE28" s="488">
        <v>2</v>
      </c>
      <c r="AF28" s="521" t="s">
        <v>338</v>
      </c>
      <c r="AG28" s="572"/>
      <c r="AH28" s="79"/>
      <c r="AI28" s="742"/>
      <c r="AJ28" s="743"/>
      <c r="AK28" s="746"/>
      <c r="AL28" s="747"/>
      <c r="AN28" s="51">
        <f>AC28*AC16+AD28*AD16</f>
        <v>74</v>
      </c>
      <c r="AO28" s="55"/>
      <c r="AP28" s="51" t="e">
        <f>AE28*AE16+AF28*AF16</f>
        <v>#VALUE!</v>
      </c>
      <c r="AQ28" s="55"/>
      <c r="AR28" s="51">
        <f>AG28*AG16+AH28*AH16</f>
        <v>0</v>
      </c>
      <c r="AS28" s="55"/>
      <c r="AT28" s="51">
        <f>AI28*AI16+AK28*AK16</f>
        <v>0</v>
      </c>
      <c r="AV28" s="52" t="e">
        <f>SUM(AN28:AU28)</f>
        <v>#VALUE!</v>
      </c>
    </row>
    <row r="29" spans="1:50" s="45" customFormat="1" ht="15.75" customHeight="1">
      <c r="A29" s="673" t="s">
        <v>50</v>
      </c>
      <c r="B29" s="841" t="s">
        <v>47</v>
      </c>
      <c r="C29" s="842"/>
      <c r="D29" s="842"/>
      <c r="E29" s="842"/>
      <c r="F29" s="842"/>
      <c r="G29" s="842"/>
      <c r="H29" s="842"/>
      <c r="I29" s="842"/>
      <c r="J29" s="842"/>
      <c r="K29" s="842"/>
      <c r="L29" s="842"/>
      <c r="M29" s="842"/>
      <c r="N29" s="843"/>
      <c r="O29" s="169">
        <v>2</v>
      </c>
      <c r="P29" s="167">
        <v>1</v>
      </c>
      <c r="Q29" s="167"/>
      <c r="R29" s="168"/>
      <c r="S29" s="349">
        <v>117</v>
      </c>
      <c r="T29" s="345">
        <f t="shared" si="0"/>
        <v>39.0195</v>
      </c>
      <c r="U29" s="350">
        <f>AA29*AA16+AB29*AB16+AC29*AC16+AD29*AD16+AE29*AE16+AF29*AF16+AG29*AG16+AH29*AH16</f>
        <v>78</v>
      </c>
      <c r="V29" s="347">
        <f>U29</f>
        <v>78</v>
      </c>
      <c r="W29" s="328"/>
      <c r="X29" s="328"/>
      <c r="Y29" s="351"/>
      <c r="Z29" s="330"/>
      <c r="AA29" s="498">
        <v>2</v>
      </c>
      <c r="AB29" s="545">
        <v>2</v>
      </c>
      <c r="AC29" s="575"/>
      <c r="AD29" s="576"/>
      <c r="AE29" s="498"/>
      <c r="AF29" s="545"/>
      <c r="AG29" s="575"/>
      <c r="AH29" s="576"/>
      <c r="AI29" s="742"/>
      <c r="AJ29" s="743"/>
      <c r="AK29" s="746"/>
      <c r="AL29" s="747"/>
      <c r="AM29" s="45">
        <f>AA29*AA16+AB29*AB16</f>
        <v>78</v>
      </c>
      <c r="AN29" s="51">
        <f>AC29*AC16+AD29*AD16</f>
        <v>0</v>
      </c>
      <c r="AO29" s="55"/>
      <c r="AP29" s="51">
        <f>AE29*AE16+AF29*AF16</f>
        <v>0</v>
      </c>
      <c r="AQ29" s="55"/>
      <c r="AR29" s="51">
        <f>AG29*AG16+AH29*AH16</f>
        <v>0</v>
      </c>
      <c r="AS29" s="55"/>
      <c r="AT29" s="51">
        <f>AI29*AI16+AK29*AK16</f>
        <v>0</v>
      </c>
      <c r="AV29" s="52">
        <f>AM29</f>
        <v>78</v>
      </c>
      <c r="AX29" s="45">
        <f>U28+U29+U30+U31+U32+U33+U34</f>
        <v>648</v>
      </c>
    </row>
    <row r="30" spans="1:48" s="45" customFormat="1" ht="15.75" customHeight="1">
      <c r="A30" s="672" t="s">
        <v>51</v>
      </c>
      <c r="B30" s="717" t="s">
        <v>21</v>
      </c>
      <c r="C30" s="717"/>
      <c r="D30" s="717"/>
      <c r="E30" s="717"/>
      <c r="F30" s="717"/>
      <c r="G30" s="717"/>
      <c r="H30" s="717"/>
      <c r="I30" s="717"/>
      <c r="J30" s="717"/>
      <c r="K30" s="717"/>
      <c r="L30" s="717"/>
      <c r="M30" s="717"/>
      <c r="N30" s="717"/>
      <c r="O30" s="169">
        <v>4</v>
      </c>
      <c r="P30" s="167"/>
      <c r="Q30" s="167">
        <v>3</v>
      </c>
      <c r="R30" s="168"/>
      <c r="S30" s="349">
        <v>111</v>
      </c>
      <c r="T30" s="345">
        <f t="shared" si="0"/>
        <v>37.0185</v>
      </c>
      <c r="U30" s="352">
        <f>AA30*AA16+AB30*AB16+AC30*AC16+AD30*AD16+AE30*AE16+AF30*AF16+AG30*AG16+AH30*AH16</f>
        <v>74</v>
      </c>
      <c r="V30" s="347">
        <f>U30</f>
        <v>74</v>
      </c>
      <c r="W30" s="328"/>
      <c r="X30" s="328"/>
      <c r="Y30" s="351"/>
      <c r="Z30" s="330"/>
      <c r="AA30" s="439"/>
      <c r="AB30" s="543"/>
      <c r="AC30" s="577">
        <v>2</v>
      </c>
      <c r="AD30" s="578">
        <v>2</v>
      </c>
      <c r="AE30" s="439"/>
      <c r="AF30" s="543"/>
      <c r="AG30" s="577"/>
      <c r="AH30" s="578"/>
      <c r="AI30" s="742"/>
      <c r="AJ30" s="743"/>
      <c r="AK30" s="746"/>
      <c r="AL30" s="747"/>
      <c r="AN30" s="51">
        <f>AC30*AC16+AD30*AD16</f>
        <v>74</v>
      </c>
      <c r="AO30" s="55"/>
      <c r="AP30" s="51">
        <f>AE30*AE16+AF30*AF16</f>
        <v>0</v>
      </c>
      <c r="AQ30" s="55"/>
      <c r="AR30" s="51">
        <f>AG30*AG16+AH30*AH16</f>
        <v>0</v>
      </c>
      <c r="AS30" s="55"/>
      <c r="AT30" s="51">
        <f>AI30*AI16+AK30*AK16</f>
        <v>0</v>
      </c>
      <c r="AV30" s="52">
        <f>SUM(AN30:AU30)</f>
        <v>74</v>
      </c>
    </row>
    <row r="31" spans="1:48" s="45" customFormat="1" ht="15.75" customHeight="1">
      <c r="A31" s="672" t="s">
        <v>52</v>
      </c>
      <c r="B31" s="713" t="s">
        <v>46</v>
      </c>
      <c r="C31" s="714"/>
      <c r="D31" s="714"/>
      <c r="E31" s="714"/>
      <c r="F31" s="714"/>
      <c r="G31" s="714"/>
      <c r="H31" s="714"/>
      <c r="I31" s="714"/>
      <c r="J31" s="714"/>
      <c r="K31" s="714"/>
      <c r="L31" s="714"/>
      <c r="M31" s="714"/>
      <c r="N31" s="715"/>
      <c r="O31" s="169">
        <v>3</v>
      </c>
      <c r="P31" s="167">
        <v>1</v>
      </c>
      <c r="Q31" s="167">
        <v>2</v>
      </c>
      <c r="R31" s="168"/>
      <c r="S31" s="349">
        <v>165</v>
      </c>
      <c r="T31" s="345">
        <f t="shared" si="0"/>
        <v>55.0275</v>
      </c>
      <c r="U31" s="352">
        <f>AA31*AA16+AB31*AB16+AC31*AC16+AD31*AD16+AE31*AE16+AF31*AF16+AG31*AG16+AH31*AH16</f>
        <v>110</v>
      </c>
      <c r="V31" s="347">
        <f>U31</f>
        <v>110</v>
      </c>
      <c r="W31" s="328"/>
      <c r="X31" s="328"/>
      <c r="Y31" s="351"/>
      <c r="Z31" s="330"/>
      <c r="AA31" s="439">
        <v>2</v>
      </c>
      <c r="AB31" s="543">
        <v>2</v>
      </c>
      <c r="AC31" s="577">
        <v>2</v>
      </c>
      <c r="AD31" s="578"/>
      <c r="AE31" s="439"/>
      <c r="AF31" s="543"/>
      <c r="AG31" s="577"/>
      <c r="AH31" s="578"/>
      <c r="AI31" s="742"/>
      <c r="AJ31" s="743"/>
      <c r="AK31" s="746"/>
      <c r="AL31" s="747"/>
      <c r="AN31" s="51">
        <f>AC31*AC16+AD31*AD16</f>
        <v>32</v>
      </c>
      <c r="AO31" s="55"/>
      <c r="AP31" s="51">
        <f>AE31*AE16+AF31*AF16</f>
        <v>0</v>
      </c>
      <c r="AQ31" s="55"/>
      <c r="AR31" s="51">
        <f>AG31*AG16+AH31*AH16</f>
        <v>0</v>
      </c>
      <c r="AS31" s="55"/>
      <c r="AT31" s="51">
        <f>AI31*AI16+AK31*AK16</f>
        <v>0</v>
      </c>
      <c r="AV31" s="52">
        <f>SUM(AN31:AU31)</f>
        <v>32</v>
      </c>
    </row>
    <row r="32" spans="1:48" s="45" customFormat="1" ht="15.75" customHeight="1">
      <c r="A32" s="672" t="s">
        <v>53</v>
      </c>
      <c r="B32" s="713" t="s">
        <v>20</v>
      </c>
      <c r="C32" s="714"/>
      <c r="D32" s="714"/>
      <c r="E32" s="714"/>
      <c r="F32" s="714"/>
      <c r="G32" s="714"/>
      <c r="H32" s="714"/>
      <c r="I32" s="714"/>
      <c r="J32" s="714"/>
      <c r="K32" s="714"/>
      <c r="L32" s="714"/>
      <c r="M32" s="714"/>
      <c r="N32" s="715"/>
      <c r="O32" s="169">
        <v>6</v>
      </c>
      <c r="P32" s="167"/>
      <c r="Q32" s="167">
        <v>5</v>
      </c>
      <c r="R32" s="168"/>
      <c r="S32" s="349">
        <v>105</v>
      </c>
      <c r="T32" s="345">
        <f t="shared" si="0"/>
        <v>35.017500000000005</v>
      </c>
      <c r="U32" s="352">
        <f>AA32*AA16+AB32*AB16+AC32*AC16+AD32*AD16+AE32*AE16+AF32*AF16+AG32*AG16+AH32*AH16</f>
        <v>70</v>
      </c>
      <c r="V32" s="347"/>
      <c r="W32" s="328">
        <v>70</v>
      </c>
      <c r="X32" s="328"/>
      <c r="Y32" s="351"/>
      <c r="Z32" s="330"/>
      <c r="AA32" s="439"/>
      <c r="AB32" s="543"/>
      <c r="AC32" s="577"/>
      <c r="AD32" s="578"/>
      <c r="AE32" s="439">
        <v>2</v>
      </c>
      <c r="AF32" s="543">
        <v>2</v>
      </c>
      <c r="AG32" s="577"/>
      <c r="AH32" s="578"/>
      <c r="AI32" s="742"/>
      <c r="AJ32" s="743"/>
      <c r="AK32" s="746"/>
      <c r="AL32" s="747"/>
      <c r="AN32" s="51">
        <f>AC32*AC16+AD32*AD16</f>
        <v>0</v>
      </c>
      <c r="AO32" s="55"/>
      <c r="AP32" s="51">
        <f>AE32*AE16+AF32*AF16</f>
        <v>70</v>
      </c>
      <c r="AQ32" s="55"/>
      <c r="AR32" s="51">
        <f>AG32*AG16+AH32*AH16</f>
        <v>0</v>
      </c>
      <c r="AS32" s="55"/>
      <c r="AT32" s="51">
        <f>AI32*AI16+AK32*AK16</f>
        <v>0</v>
      </c>
      <c r="AV32" s="52">
        <f>SUM(AN32:AU32)</f>
        <v>70</v>
      </c>
    </row>
    <row r="33" spans="1:48" s="45" customFormat="1" ht="15.75" customHeight="1">
      <c r="A33" s="672" t="s">
        <v>54</v>
      </c>
      <c r="B33" s="713" t="s">
        <v>48</v>
      </c>
      <c r="C33" s="714"/>
      <c r="D33" s="714"/>
      <c r="E33" s="714"/>
      <c r="F33" s="714"/>
      <c r="G33" s="714"/>
      <c r="H33" s="714"/>
      <c r="I33" s="714"/>
      <c r="J33" s="714"/>
      <c r="K33" s="714"/>
      <c r="L33" s="714"/>
      <c r="M33" s="714"/>
      <c r="N33" s="715"/>
      <c r="O33" s="169"/>
      <c r="P33" s="167">
        <v>2</v>
      </c>
      <c r="Q33" s="167">
        <v>1</v>
      </c>
      <c r="R33" s="168"/>
      <c r="S33" s="349">
        <v>117</v>
      </c>
      <c r="T33" s="345">
        <f t="shared" si="0"/>
        <v>39.0195</v>
      </c>
      <c r="U33" s="352">
        <f>AA33*AA16+AB33*AB16+AC33*AC16+AD33*AD16+AE33*AE16+AF33*AF16+AG33*AG16+AH33*AH16</f>
        <v>78</v>
      </c>
      <c r="V33" s="347">
        <f>U33</f>
        <v>78</v>
      </c>
      <c r="W33" s="328"/>
      <c r="X33" s="328"/>
      <c r="Y33" s="351"/>
      <c r="Z33" s="330"/>
      <c r="AA33" s="439">
        <v>2</v>
      </c>
      <c r="AB33" s="543">
        <v>2</v>
      </c>
      <c r="AC33" s="577"/>
      <c r="AD33" s="578"/>
      <c r="AE33" s="439"/>
      <c r="AF33" s="543"/>
      <c r="AG33" s="577"/>
      <c r="AH33" s="578"/>
      <c r="AI33" s="742"/>
      <c r="AJ33" s="743"/>
      <c r="AK33" s="746"/>
      <c r="AL33" s="747"/>
      <c r="AN33" s="51">
        <f>AC33*AC16+AD33*AD16</f>
        <v>0</v>
      </c>
      <c r="AO33" s="55"/>
      <c r="AP33" s="51">
        <f>AE33*AE16+AF33*AF16</f>
        <v>0</v>
      </c>
      <c r="AQ33" s="55"/>
      <c r="AR33" s="51">
        <f>AG33*AG16+AH33*AH16</f>
        <v>0</v>
      </c>
      <c r="AS33" s="55"/>
      <c r="AT33" s="51">
        <f>AI33*AI16+AK33*AK16</f>
        <v>0</v>
      </c>
      <c r="AV33" s="52">
        <f>SUM(AN33:AU33)</f>
        <v>0</v>
      </c>
    </row>
    <row r="34" spans="1:48" s="45" customFormat="1" ht="15.75" customHeight="1">
      <c r="A34" s="673" t="s">
        <v>55</v>
      </c>
      <c r="B34" s="755" t="s">
        <v>49</v>
      </c>
      <c r="C34" s="756"/>
      <c r="D34" s="756"/>
      <c r="E34" s="756"/>
      <c r="F34" s="756"/>
      <c r="G34" s="756"/>
      <c r="H34" s="756"/>
      <c r="I34" s="756"/>
      <c r="J34" s="756"/>
      <c r="K34" s="756"/>
      <c r="L34" s="756"/>
      <c r="M34" s="756"/>
      <c r="N34" s="845"/>
      <c r="O34" s="200"/>
      <c r="P34" s="174">
        <v>7.8</v>
      </c>
      <c r="Q34" s="174">
        <v>6</v>
      </c>
      <c r="R34" s="201"/>
      <c r="S34" s="353">
        <f>T34+U34</f>
        <v>144</v>
      </c>
      <c r="T34" s="345">
        <v>48</v>
      </c>
      <c r="U34" s="354">
        <v>96</v>
      </c>
      <c r="V34" s="355">
        <v>96</v>
      </c>
      <c r="W34" s="356"/>
      <c r="X34" s="357"/>
      <c r="Y34" s="358"/>
      <c r="Z34" s="359"/>
      <c r="AA34" s="498"/>
      <c r="AB34" s="545"/>
      <c r="AC34" s="575"/>
      <c r="AD34" s="576"/>
      <c r="AE34" s="498"/>
      <c r="AF34" s="545">
        <v>2</v>
      </c>
      <c r="AG34" s="575">
        <v>2</v>
      </c>
      <c r="AH34" s="619">
        <v>2</v>
      </c>
      <c r="AI34" s="727"/>
      <c r="AJ34" s="748"/>
      <c r="AK34" s="749"/>
      <c r="AL34" s="728"/>
      <c r="AN34" s="51">
        <f>AC34*AC16+AD34*AD16</f>
        <v>0</v>
      </c>
      <c r="AO34" s="55"/>
      <c r="AP34" s="51">
        <f>AE34*AE16+AF34*AF16</f>
        <v>44</v>
      </c>
      <c r="AQ34" s="55"/>
      <c r="AR34" s="51">
        <f>AG34*AG16+AH34*AH16</f>
        <v>58</v>
      </c>
      <c r="AS34" s="55"/>
      <c r="AT34" s="51">
        <f>AI34*AI16+AK34*AK16</f>
        <v>0</v>
      </c>
      <c r="AV34" s="52">
        <f>SUM(AN34:AU34)</f>
        <v>102</v>
      </c>
    </row>
    <row r="35" spans="1:48" s="45" customFormat="1" ht="15.75" customHeight="1" thickBot="1">
      <c r="A35" s="671"/>
      <c r="B35" s="784" t="s">
        <v>242</v>
      </c>
      <c r="C35" s="785"/>
      <c r="D35" s="785"/>
      <c r="E35" s="785"/>
      <c r="F35" s="785"/>
      <c r="G35" s="785"/>
      <c r="H35" s="785"/>
      <c r="I35" s="785"/>
      <c r="J35" s="785"/>
      <c r="K35" s="785"/>
      <c r="L35" s="785"/>
      <c r="M35" s="785"/>
      <c r="N35" s="786"/>
      <c r="O35" s="188"/>
      <c r="P35" s="176"/>
      <c r="Q35" s="176"/>
      <c r="R35" s="196"/>
      <c r="S35" s="360">
        <f>T35+U35</f>
        <v>3834</v>
      </c>
      <c r="T35" s="361">
        <f>U35/2</f>
        <v>1278</v>
      </c>
      <c r="U35" s="362">
        <v>2556</v>
      </c>
      <c r="V35" s="363"/>
      <c r="W35" s="364"/>
      <c r="X35" s="364"/>
      <c r="Y35" s="365"/>
      <c r="Z35" s="366"/>
      <c r="AA35" s="194"/>
      <c r="AB35" s="192"/>
      <c r="AC35" s="579"/>
      <c r="AD35" s="580"/>
      <c r="AE35" s="194"/>
      <c r="AF35" s="192"/>
      <c r="AG35" s="579"/>
      <c r="AH35" s="580"/>
      <c r="AI35" s="247"/>
      <c r="AJ35" s="197"/>
      <c r="AK35" s="198"/>
      <c r="AL35" s="199"/>
      <c r="AN35" s="51"/>
      <c r="AO35" s="55"/>
      <c r="AP35" s="51"/>
      <c r="AQ35" s="55"/>
      <c r="AR35" s="51"/>
      <c r="AS35" s="55"/>
      <c r="AT35" s="51"/>
      <c r="AV35" s="52"/>
    </row>
    <row r="36" spans="1:48" s="45" customFormat="1" ht="12.75" customHeight="1" thickBot="1">
      <c r="A36" s="674" t="s">
        <v>57</v>
      </c>
      <c r="B36" s="712" t="s">
        <v>56</v>
      </c>
      <c r="C36" s="712"/>
      <c r="D36" s="712"/>
      <c r="E36" s="712"/>
      <c r="F36" s="712"/>
      <c r="G36" s="712"/>
      <c r="H36" s="712"/>
      <c r="I36" s="712"/>
      <c r="J36" s="712"/>
      <c r="K36" s="712"/>
      <c r="L36" s="712"/>
      <c r="M36" s="712"/>
      <c r="N36" s="712"/>
      <c r="O36" s="202"/>
      <c r="P36" s="203"/>
      <c r="Q36" s="203"/>
      <c r="R36" s="204"/>
      <c r="S36" s="367">
        <f>S37+S38+S39+S40</f>
        <v>463</v>
      </c>
      <c r="T36" s="368">
        <f>T37+T38+T39+T40</f>
        <v>154.69219999999999</v>
      </c>
      <c r="U36" s="369">
        <f>U37+U38+U39+U40</f>
        <v>308</v>
      </c>
      <c r="V36" s="370">
        <f>V37++V38+V39+V40</f>
        <v>308</v>
      </c>
      <c r="W36" s="371"/>
      <c r="X36" s="372"/>
      <c r="Y36" s="372"/>
      <c r="Z36" s="373"/>
      <c r="AA36" s="443"/>
      <c r="AB36" s="490"/>
      <c r="AC36" s="501"/>
      <c r="AD36" s="581"/>
      <c r="AE36" s="443"/>
      <c r="AF36" s="490"/>
      <c r="AG36" s="501"/>
      <c r="AH36" s="581"/>
      <c r="AI36" s="744"/>
      <c r="AJ36" s="745"/>
      <c r="AK36" s="750"/>
      <c r="AL36" s="751"/>
      <c r="AM36" s="45">
        <f>SUM(AM28:AM34)</f>
        <v>78</v>
      </c>
      <c r="AN36" s="54">
        <f>SUM(AN28:AN34)</f>
        <v>180</v>
      </c>
      <c r="AP36" s="56" t="e">
        <f>SUM(AP28:AP34)</f>
        <v>#VALUE!</v>
      </c>
      <c r="AR36" s="54">
        <f>SUM(AR29:AR34)</f>
        <v>58</v>
      </c>
      <c r="AT36" s="57">
        <f>SUM(AT28:AT34)</f>
        <v>0</v>
      </c>
      <c r="AV36" s="58" t="e">
        <f>SUM(AM36:AU36)</f>
        <v>#VALUE!</v>
      </c>
    </row>
    <row r="37" spans="1:48" s="45" customFormat="1" ht="15.75" customHeight="1">
      <c r="A37" s="675" t="s">
        <v>60</v>
      </c>
      <c r="B37" s="778" t="s">
        <v>18</v>
      </c>
      <c r="C37" s="717"/>
      <c r="D37" s="717"/>
      <c r="E37" s="717"/>
      <c r="F37" s="717"/>
      <c r="G37" s="717"/>
      <c r="H37" s="717"/>
      <c r="I37" s="717"/>
      <c r="J37" s="717"/>
      <c r="K37" s="717"/>
      <c r="L37" s="717"/>
      <c r="M37" s="717"/>
      <c r="N37" s="779"/>
      <c r="O37" s="169"/>
      <c r="P37" s="167">
        <v>5</v>
      </c>
      <c r="Q37" s="167">
        <v>4</v>
      </c>
      <c r="R37" s="168"/>
      <c r="S37" s="325">
        <f>T37+U37</f>
        <v>80</v>
      </c>
      <c r="T37" s="326">
        <v>27</v>
      </c>
      <c r="U37" s="374">
        <v>53</v>
      </c>
      <c r="V37" s="327">
        <v>53</v>
      </c>
      <c r="W37" s="328"/>
      <c r="X37" s="372"/>
      <c r="Y37" s="372"/>
      <c r="Z37" s="373"/>
      <c r="AA37" s="438"/>
      <c r="AB37" s="489"/>
      <c r="AC37" s="499"/>
      <c r="AD37" s="578">
        <v>1</v>
      </c>
      <c r="AE37" s="559">
        <v>2</v>
      </c>
      <c r="AF37" s="489"/>
      <c r="AG37" s="499"/>
      <c r="AH37" s="578"/>
      <c r="AI37" s="742"/>
      <c r="AJ37" s="743"/>
      <c r="AK37" s="746"/>
      <c r="AL37" s="747"/>
      <c r="AN37" s="51">
        <f>AC37*AC16+AD37*AD16</f>
        <v>21</v>
      </c>
      <c r="AO37" s="55"/>
      <c r="AP37" s="51">
        <f>AE37*AE16+AF37*AF16</f>
        <v>26</v>
      </c>
      <c r="AQ37" s="55"/>
      <c r="AR37" s="51">
        <f>AG37*AG16+AH37*AH16</f>
        <v>0</v>
      </c>
      <c r="AS37" s="55"/>
      <c r="AT37" s="51">
        <f>AI37*AI16+AK37*AK16</f>
        <v>0</v>
      </c>
      <c r="AU37" s="55"/>
      <c r="AV37" s="52">
        <f aca="true" t="shared" si="2" ref="AV37:AV49">AN37+AP37+AR37+AT37</f>
        <v>47</v>
      </c>
    </row>
    <row r="38" spans="1:48" s="45" customFormat="1" ht="15.75" customHeight="1">
      <c r="A38" s="674" t="s">
        <v>61</v>
      </c>
      <c r="B38" s="717" t="s">
        <v>14</v>
      </c>
      <c r="C38" s="717"/>
      <c r="D38" s="717"/>
      <c r="E38" s="717"/>
      <c r="F38" s="717"/>
      <c r="G38" s="717"/>
      <c r="H38" s="717"/>
      <c r="I38" s="717"/>
      <c r="J38" s="717"/>
      <c r="K38" s="717"/>
      <c r="L38" s="717"/>
      <c r="M38" s="717"/>
      <c r="N38" s="717"/>
      <c r="O38" s="169"/>
      <c r="P38" s="167">
        <v>4</v>
      </c>
      <c r="Q38" s="167">
        <v>3</v>
      </c>
      <c r="R38" s="168"/>
      <c r="S38" s="325">
        <v>80</v>
      </c>
      <c r="T38" s="326">
        <f aca="true" t="shared" si="3" ref="T38:T49">S38*0.3334</f>
        <v>26.671999999999997</v>
      </c>
      <c r="U38" s="375">
        <f>AC38*AC16+AD38*AD16+AE38*AE16+AF38*AF16+AG38*AG16+AH38*AH16+AI38*AI16+AK38*AK16</f>
        <v>53</v>
      </c>
      <c r="V38" s="327">
        <v>53</v>
      </c>
      <c r="W38" s="328"/>
      <c r="X38" s="372"/>
      <c r="Y38" s="372"/>
      <c r="Z38" s="373"/>
      <c r="AA38" s="438"/>
      <c r="AB38" s="489"/>
      <c r="AC38" s="499">
        <v>2</v>
      </c>
      <c r="AD38" s="578">
        <v>1</v>
      </c>
      <c r="AE38" s="559"/>
      <c r="AF38" s="489"/>
      <c r="AG38" s="499"/>
      <c r="AH38" s="578"/>
      <c r="AI38" s="742"/>
      <c r="AJ38" s="743"/>
      <c r="AK38" s="746"/>
      <c r="AL38" s="747"/>
      <c r="AN38" s="51">
        <f>AC38*AC16+AD38*AD16</f>
        <v>53</v>
      </c>
      <c r="AO38" s="55"/>
      <c r="AP38" s="51">
        <f>AE38*AE16+AF38*AF16</f>
        <v>0</v>
      </c>
      <c r="AQ38" s="55"/>
      <c r="AR38" s="51">
        <f>AG38*AG16+AH38*AH16</f>
        <v>0</v>
      </c>
      <c r="AS38" s="55"/>
      <c r="AT38" s="51">
        <f>AI38*AI16+AK38*AK16</f>
        <v>0</v>
      </c>
      <c r="AU38" s="55"/>
      <c r="AV38" s="52">
        <f t="shared" si="2"/>
        <v>53</v>
      </c>
    </row>
    <row r="39" spans="1:48" s="45" customFormat="1" ht="15.75" customHeight="1">
      <c r="A39" s="675" t="s">
        <v>62</v>
      </c>
      <c r="B39" s="713" t="s">
        <v>58</v>
      </c>
      <c r="C39" s="714"/>
      <c r="D39" s="714"/>
      <c r="E39" s="714"/>
      <c r="F39" s="714"/>
      <c r="G39" s="714"/>
      <c r="H39" s="714"/>
      <c r="I39" s="714"/>
      <c r="J39" s="714"/>
      <c r="K39" s="714"/>
      <c r="L39" s="714"/>
      <c r="M39" s="714"/>
      <c r="N39" s="715"/>
      <c r="O39" s="169"/>
      <c r="P39" s="167">
        <v>7.8</v>
      </c>
      <c r="Q39" s="167"/>
      <c r="R39" s="168"/>
      <c r="S39" s="325">
        <v>87</v>
      </c>
      <c r="T39" s="326">
        <f t="shared" si="3"/>
        <v>29.005799999999997</v>
      </c>
      <c r="U39" s="375">
        <v>58</v>
      </c>
      <c r="V39" s="327">
        <v>58</v>
      </c>
      <c r="W39" s="328"/>
      <c r="X39" s="376"/>
      <c r="Y39" s="351"/>
      <c r="Z39" s="330"/>
      <c r="AA39" s="438"/>
      <c r="AB39" s="489"/>
      <c r="AC39" s="499"/>
      <c r="AD39" s="578"/>
      <c r="AE39" s="559"/>
      <c r="AF39" s="489"/>
      <c r="AG39" s="499">
        <v>2</v>
      </c>
      <c r="AH39" s="578">
        <v>2</v>
      </c>
      <c r="AI39" s="742"/>
      <c r="AJ39" s="743"/>
      <c r="AK39" s="746"/>
      <c r="AL39" s="747"/>
      <c r="AN39" s="51">
        <f>AC39*AC16+AD39*AD16</f>
        <v>0</v>
      </c>
      <c r="AO39" s="55"/>
      <c r="AP39" s="51">
        <f>AE39*AE16+AF39*AF16</f>
        <v>0</v>
      </c>
      <c r="AQ39" s="55"/>
      <c r="AR39" s="51">
        <f>AG39*AG16+AH39*AH16</f>
        <v>58</v>
      </c>
      <c r="AS39" s="55"/>
      <c r="AT39" s="51">
        <f>AI39*AI16+AK39*AK16</f>
        <v>0</v>
      </c>
      <c r="AU39" s="55"/>
      <c r="AV39" s="52">
        <f t="shared" si="2"/>
        <v>58</v>
      </c>
    </row>
    <row r="40" spans="1:88" s="45" customFormat="1" ht="15.75" customHeight="1" thickBot="1">
      <c r="A40" s="676" t="s">
        <v>63</v>
      </c>
      <c r="B40" s="841" t="s">
        <v>13</v>
      </c>
      <c r="C40" s="842"/>
      <c r="D40" s="842"/>
      <c r="E40" s="842"/>
      <c r="F40" s="842"/>
      <c r="G40" s="842"/>
      <c r="H40" s="842"/>
      <c r="I40" s="842"/>
      <c r="J40" s="842"/>
      <c r="K40" s="842"/>
      <c r="L40" s="842"/>
      <c r="M40" s="842"/>
      <c r="N40" s="843"/>
      <c r="O40" s="187">
        <v>6</v>
      </c>
      <c r="P40" s="174">
        <v>5</v>
      </c>
      <c r="Q40" s="174">
        <v>3.4</v>
      </c>
      <c r="R40" s="175"/>
      <c r="S40" s="377">
        <v>216</v>
      </c>
      <c r="T40" s="326">
        <f t="shared" si="3"/>
        <v>72.0144</v>
      </c>
      <c r="U40" s="378">
        <f>AC40*AC16+AD40*AD16+AE40*AE16+AF40*AF16+AG40*AG16+AH40*AH16+AI40*AI16+AK40*AK16</f>
        <v>144</v>
      </c>
      <c r="V40" s="327">
        <v>144</v>
      </c>
      <c r="W40" s="335"/>
      <c r="X40" s="379"/>
      <c r="Y40" s="380"/>
      <c r="Z40" s="337"/>
      <c r="AA40" s="438"/>
      <c r="AB40" s="489"/>
      <c r="AC40" s="499">
        <v>2</v>
      </c>
      <c r="AD40" s="578">
        <v>2</v>
      </c>
      <c r="AE40" s="559">
        <v>2</v>
      </c>
      <c r="AF40" s="489">
        <v>2</v>
      </c>
      <c r="AG40" s="499"/>
      <c r="AH40" s="578"/>
      <c r="AI40" s="742"/>
      <c r="AJ40" s="743"/>
      <c r="AK40" s="746"/>
      <c r="AL40" s="747"/>
      <c r="AN40" s="51">
        <f>AC40*AC16+AD40*AD16</f>
        <v>74</v>
      </c>
      <c r="AO40" s="59"/>
      <c r="AP40" s="59">
        <f>AE40*AE16+AF40*AF16</f>
        <v>70</v>
      </c>
      <c r="AQ40" s="49"/>
      <c r="AR40" s="59">
        <f>AG40*AG16+AH40*AH16</f>
        <v>0</v>
      </c>
      <c r="AS40" s="49"/>
      <c r="AT40" s="60">
        <f>AI40*AI16+AK40*AK16</f>
        <v>0</v>
      </c>
      <c r="AU40" s="61"/>
      <c r="AV40" s="52">
        <f t="shared" si="2"/>
        <v>144</v>
      </c>
      <c r="AW40" s="741"/>
      <c r="AX40" s="741"/>
      <c r="AY40" s="741"/>
      <c r="AZ40" s="733"/>
      <c r="BA40" s="734"/>
      <c r="BB40" s="740"/>
      <c r="BC40" s="735"/>
      <c r="BD40" s="734"/>
      <c r="BE40" s="733"/>
      <c r="BF40" s="735"/>
      <c r="BG40" s="739"/>
      <c r="BH40" s="736"/>
      <c r="BI40" s="737"/>
      <c r="BJ40" s="737"/>
      <c r="BK40" s="737"/>
      <c r="BL40" s="737"/>
      <c r="BM40" s="737"/>
      <c r="BN40" s="738"/>
      <c r="BO40" s="733"/>
      <c r="BP40" s="734"/>
      <c r="BQ40" s="733"/>
      <c r="BR40" s="735"/>
      <c r="BS40" s="735"/>
      <c r="BT40" s="734"/>
      <c r="BU40" s="733"/>
      <c r="BV40" s="735"/>
      <c r="BW40" s="735"/>
      <c r="BX40" s="734"/>
      <c r="BY40" s="733"/>
      <c r="BZ40" s="735"/>
      <c r="CA40" s="735"/>
      <c r="CB40" s="734"/>
      <c r="CC40" s="733"/>
      <c r="CD40" s="735"/>
      <c r="CE40" s="735"/>
      <c r="CF40" s="734"/>
      <c r="CG40" s="733"/>
      <c r="CH40" s="735"/>
      <c r="CI40" s="735"/>
      <c r="CJ40" s="734"/>
    </row>
    <row r="41" spans="1:48" s="45" customFormat="1" ht="12.75" customHeight="1" thickBot="1">
      <c r="A41" s="677" t="s">
        <v>71</v>
      </c>
      <c r="B41" s="716" t="s">
        <v>111</v>
      </c>
      <c r="C41" s="716"/>
      <c r="D41" s="716"/>
      <c r="E41" s="716"/>
      <c r="F41" s="716"/>
      <c r="G41" s="716"/>
      <c r="H41" s="716"/>
      <c r="I41" s="716"/>
      <c r="J41" s="716"/>
      <c r="K41" s="716"/>
      <c r="L41" s="716"/>
      <c r="M41" s="716"/>
      <c r="N41" s="716"/>
      <c r="O41" s="113"/>
      <c r="P41" s="106"/>
      <c r="Q41" s="106"/>
      <c r="R41" s="664">
        <v>108</v>
      </c>
      <c r="S41" s="341">
        <v>114</v>
      </c>
      <c r="T41" s="381">
        <f t="shared" si="3"/>
        <v>38.0076</v>
      </c>
      <c r="U41" s="340">
        <f>U42+U43</f>
        <v>72</v>
      </c>
      <c r="V41" s="341">
        <f>V42+V43</f>
        <v>32</v>
      </c>
      <c r="W41" s="342">
        <f>W42+W43</f>
        <v>40</v>
      </c>
      <c r="X41" s="342"/>
      <c r="Y41" s="342"/>
      <c r="Z41" s="382"/>
      <c r="AA41" s="509"/>
      <c r="AB41" s="495"/>
      <c r="AC41" s="496"/>
      <c r="AD41" s="77"/>
      <c r="AE41" s="509"/>
      <c r="AF41" s="495"/>
      <c r="AG41" s="496"/>
      <c r="AH41" s="77"/>
      <c r="AI41" s="744"/>
      <c r="AJ41" s="745"/>
      <c r="AK41" s="750"/>
      <c r="AL41" s="751"/>
      <c r="AN41" s="54">
        <f>SUM(AN37:AN40)</f>
        <v>148</v>
      </c>
      <c r="AP41" s="56">
        <f>SUM(AP37:AP40)</f>
        <v>96</v>
      </c>
      <c r="AR41" s="54">
        <f>SUM(AR37:AR40)</f>
        <v>58</v>
      </c>
      <c r="AT41" s="54">
        <f>SUM(AT37:AT40)</f>
        <v>0</v>
      </c>
      <c r="AV41" s="58">
        <f t="shared" si="2"/>
        <v>302</v>
      </c>
    </row>
    <row r="42" spans="1:48" s="45" customFormat="1" ht="15.75" customHeight="1">
      <c r="A42" s="675" t="s">
        <v>64</v>
      </c>
      <c r="B42" s="713" t="s">
        <v>59</v>
      </c>
      <c r="C42" s="714"/>
      <c r="D42" s="714"/>
      <c r="E42" s="714"/>
      <c r="F42" s="714"/>
      <c r="G42" s="714"/>
      <c r="H42" s="714"/>
      <c r="I42" s="714"/>
      <c r="J42" s="714"/>
      <c r="K42" s="714"/>
      <c r="L42" s="714"/>
      <c r="M42" s="714"/>
      <c r="N42" s="715"/>
      <c r="O42" s="169"/>
      <c r="P42" s="167">
        <v>4</v>
      </c>
      <c r="Q42" s="167"/>
      <c r="R42" s="168"/>
      <c r="S42" s="383">
        <v>60</v>
      </c>
      <c r="T42" s="384">
        <f t="shared" si="3"/>
        <v>20.003999999999998</v>
      </c>
      <c r="U42" s="374">
        <v>40</v>
      </c>
      <c r="V42" s="327"/>
      <c r="W42" s="328">
        <v>40</v>
      </c>
      <c r="X42" s="328"/>
      <c r="Y42" s="351"/>
      <c r="Z42" s="330"/>
      <c r="AA42" s="505"/>
      <c r="AB42" s="491"/>
      <c r="AC42" s="487"/>
      <c r="AD42" s="79">
        <v>2</v>
      </c>
      <c r="AE42" s="505"/>
      <c r="AF42" s="491"/>
      <c r="AG42" s="487"/>
      <c r="AH42" s="79"/>
      <c r="AI42" s="742"/>
      <c r="AJ42" s="743"/>
      <c r="AK42" s="746"/>
      <c r="AL42" s="747"/>
      <c r="AN42" s="51">
        <f>AC42*AC16+AD42*AD16</f>
        <v>42</v>
      </c>
      <c r="AO42" s="55"/>
      <c r="AP42" s="51">
        <f>AE42*AE16+AF42*AF16</f>
        <v>0</v>
      </c>
      <c r="AQ42" s="55"/>
      <c r="AR42" s="51">
        <f>AG42*AG16+AH42*AH16</f>
        <v>0</v>
      </c>
      <c r="AS42" s="55"/>
      <c r="AT42" s="51">
        <f>AI42*AI16+AK42*AK16</f>
        <v>0</v>
      </c>
      <c r="AV42" s="52">
        <f t="shared" si="2"/>
        <v>42</v>
      </c>
    </row>
    <row r="43" spans="1:48" s="45" customFormat="1" ht="15.75" customHeight="1">
      <c r="A43" s="678" t="s">
        <v>65</v>
      </c>
      <c r="B43" s="755" t="s">
        <v>11</v>
      </c>
      <c r="C43" s="756"/>
      <c r="D43" s="756"/>
      <c r="E43" s="756"/>
      <c r="F43" s="756"/>
      <c r="G43" s="756"/>
      <c r="H43" s="756"/>
      <c r="I43" s="756"/>
      <c r="J43" s="756"/>
      <c r="K43" s="756"/>
      <c r="L43" s="756"/>
      <c r="M43" s="756"/>
      <c r="N43" s="756"/>
      <c r="O43" s="186"/>
      <c r="P43" s="174"/>
      <c r="Q43" s="174">
        <v>1</v>
      </c>
      <c r="R43" s="175"/>
      <c r="S43" s="385">
        <v>48</v>
      </c>
      <c r="T43" s="386">
        <f t="shared" si="3"/>
        <v>16.0032</v>
      </c>
      <c r="U43" s="378">
        <f>AA43*AA16+AB43*AB16+AC43*AC16+AD43*AD16+AE43*AE16+AF43*AF16+AG43*AG16+AH43*AH16</f>
        <v>32</v>
      </c>
      <c r="V43" s="333">
        <f>U43</f>
        <v>32</v>
      </c>
      <c r="W43" s="357"/>
      <c r="X43" s="357"/>
      <c r="Y43" s="387"/>
      <c r="Z43" s="359"/>
      <c r="AA43" s="512">
        <v>2</v>
      </c>
      <c r="AB43" s="493"/>
      <c r="AC43" s="500"/>
      <c r="AD43" s="573"/>
      <c r="AE43" s="512"/>
      <c r="AF43" s="493"/>
      <c r="AG43" s="500"/>
      <c r="AH43" s="573"/>
      <c r="AI43" s="727"/>
      <c r="AJ43" s="748"/>
      <c r="AK43" s="749"/>
      <c r="AL43" s="728"/>
      <c r="AN43" s="51">
        <f>AC43*AC16+AD43*AD16</f>
        <v>0</v>
      </c>
      <c r="AO43" s="55"/>
      <c r="AP43" s="51">
        <f>AE43*AE16+AF43*AF16</f>
        <v>0</v>
      </c>
      <c r="AQ43" s="55"/>
      <c r="AR43" s="51">
        <f>AG43*AG16+AH43*AH16</f>
        <v>0</v>
      </c>
      <c r="AS43" s="55"/>
      <c r="AT43" s="51">
        <f>AI43*AI16+AK43*AK16</f>
        <v>0</v>
      </c>
      <c r="AV43" s="52">
        <f t="shared" si="2"/>
        <v>0</v>
      </c>
    </row>
    <row r="44" spans="1:48" s="45" customFormat="1" ht="15.75" customHeight="1" thickBot="1">
      <c r="A44" s="675" t="s">
        <v>230</v>
      </c>
      <c r="B44" s="784" t="s">
        <v>229</v>
      </c>
      <c r="C44" s="785"/>
      <c r="D44" s="785"/>
      <c r="E44" s="785"/>
      <c r="F44" s="785"/>
      <c r="G44" s="785"/>
      <c r="H44" s="785"/>
      <c r="I44" s="785"/>
      <c r="J44" s="785"/>
      <c r="K44" s="785"/>
      <c r="L44" s="785"/>
      <c r="M44" s="785"/>
      <c r="N44" s="786"/>
      <c r="O44" s="205"/>
      <c r="P44" s="206"/>
      <c r="Q44" s="206"/>
      <c r="R44" s="207"/>
      <c r="S44" s="388">
        <f>T44+U44</f>
        <v>3084</v>
      </c>
      <c r="T44" s="389">
        <f>U44/2</f>
        <v>1028</v>
      </c>
      <c r="U44" s="390">
        <v>2056</v>
      </c>
      <c r="V44" s="391"/>
      <c r="W44" s="364"/>
      <c r="X44" s="364"/>
      <c r="Y44" s="365"/>
      <c r="Z44" s="366"/>
      <c r="AA44" s="208"/>
      <c r="AB44" s="209"/>
      <c r="AC44" s="582"/>
      <c r="AD44" s="583"/>
      <c r="AE44" s="208"/>
      <c r="AF44" s="209"/>
      <c r="AG44" s="582"/>
      <c r="AH44" s="583"/>
      <c r="AI44" s="247"/>
      <c r="AJ44" s="197"/>
      <c r="AK44" s="198"/>
      <c r="AL44" s="199"/>
      <c r="AN44" s="51"/>
      <c r="AO44" s="55"/>
      <c r="AP44" s="51"/>
      <c r="AQ44" s="55"/>
      <c r="AR44" s="51"/>
      <c r="AS44" s="55"/>
      <c r="AT44" s="51"/>
      <c r="AV44" s="52"/>
    </row>
    <row r="45" spans="1:48" s="45" customFormat="1" ht="12.75" customHeight="1" thickBot="1">
      <c r="A45" s="675" t="s">
        <v>192</v>
      </c>
      <c r="B45" s="844" t="s">
        <v>66</v>
      </c>
      <c r="C45" s="844"/>
      <c r="D45" s="844"/>
      <c r="E45" s="844"/>
      <c r="F45" s="844"/>
      <c r="G45" s="844"/>
      <c r="H45" s="844"/>
      <c r="I45" s="844"/>
      <c r="J45" s="844"/>
      <c r="K45" s="844"/>
      <c r="L45" s="844"/>
      <c r="M45" s="844"/>
      <c r="N45" s="844"/>
      <c r="O45" s="86"/>
      <c r="P45" s="97"/>
      <c r="Q45" s="97"/>
      <c r="R45" s="154"/>
      <c r="S45" s="392">
        <v>474</v>
      </c>
      <c r="T45" s="393">
        <f t="shared" si="3"/>
        <v>158.0316</v>
      </c>
      <c r="U45" s="394">
        <f>U46+U47+U48+U49</f>
        <v>316</v>
      </c>
      <c r="V45" s="370">
        <f>V46+V47+V48+V49</f>
        <v>316</v>
      </c>
      <c r="W45" s="371"/>
      <c r="X45" s="372"/>
      <c r="Y45" s="372"/>
      <c r="Z45" s="373"/>
      <c r="AA45" s="505"/>
      <c r="AB45" s="491"/>
      <c r="AC45" s="487"/>
      <c r="AD45" s="79"/>
      <c r="AE45" s="505"/>
      <c r="AF45" s="491"/>
      <c r="AG45" s="487"/>
      <c r="AH45" s="79"/>
      <c r="AI45" s="744" t="s">
        <v>210</v>
      </c>
      <c r="AJ45" s="745"/>
      <c r="AK45" s="750"/>
      <c r="AL45" s="751"/>
      <c r="AN45" s="54">
        <f>SUM(AN42:AN43)</f>
        <v>42</v>
      </c>
      <c r="AP45" s="56">
        <f>SUM(AP42:AP43)</f>
        <v>0</v>
      </c>
      <c r="AR45" s="54">
        <f>SUM(AR42:AR43)</f>
        <v>0</v>
      </c>
      <c r="AT45" s="54">
        <f>SUM(AT42:AT43)</f>
        <v>0</v>
      </c>
      <c r="AV45" s="58">
        <f t="shared" si="2"/>
        <v>42</v>
      </c>
    </row>
    <row r="46" spans="1:48" s="45" customFormat="1" ht="15.75" customHeight="1">
      <c r="A46" s="675" t="s">
        <v>193</v>
      </c>
      <c r="B46" s="783" t="s">
        <v>67</v>
      </c>
      <c r="C46" s="783"/>
      <c r="D46" s="783"/>
      <c r="E46" s="783"/>
      <c r="F46" s="783"/>
      <c r="G46" s="783"/>
      <c r="H46" s="783"/>
      <c r="I46" s="783"/>
      <c r="J46" s="783"/>
      <c r="K46" s="783"/>
      <c r="L46" s="783"/>
      <c r="M46" s="783"/>
      <c r="N46" s="783"/>
      <c r="O46" s="169">
        <v>7</v>
      </c>
      <c r="P46" s="167">
        <v>6</v>
      </c>
      <c r="Q46" s="167">
        <v>5</v>
      </c>
      <c r="R46" s="168"/>
      <c r="S46" s="325">
        <v>153</v>
      </c>
      <c r="T46" s="326">
        <v>51</v>
      </c>
      <c r="U46" s="374">
        <v>102</v>
      </c>
      <c r="V46" s="327">
        <v>102</v>
      </c>
      <c r="W46" s="328"/>
      <c r="X46" s="372"/>
      <c r="Y46" s="372"/>
      <c r="Z46" s="373"/>
      <c r="AA46" s="505"/>
      <c r="AB46" s="491"/>
      <c r="AC46" s="487"/>
      <c r="AD46" s="79"/>
      <c r="AE46" s="505">
        <v>2</v>
      </c>
      <c r="AF46" s="491">
        <v>2</v>
      </c>
      <c r="AG46" s="487">
        <v>2</v>
      </c>
      <c r="AH46" s="79"/>
      <c r="AI46" s="742"/>
      <c r="AJ46" s="743"/>
      <c r="AK46" s="746"/>
      <c r="AL46" s="747"/>
      <c r="AN46" s="51">
        <f>AC46*AC16+AD46*AD16</f>
        <v>0</v>
      </c>
      <c r="AO46" s="55"/>
      <c r="AP46" s="51">
        <f>AE46*AE16+AF46*AF16</f>
        <v>70</v>
      </c>
      <c r="AQ46" s="55"/>
      <c r="AR46" s="51">
        <f>AG46*AG16+AH46*AH16</f>
        <v>24</v>
      </c>
      <c r="AT46" s="51">
        <f>AI46*AI16+AK46*AK16</f>
        <v>0</v>
      </c>
      <c r="AV46" s="52">
        <f t="shared" si="2"/>
        <v>94</v>
      </c>
    </row>
    <row r="47" spans="1:48" s="45" customFormat="1" ht="15.75" customHeight="1">
      <c r="A47" s="675" t="s">
        <v>194</v>
      </c>
      <c r="B47" s="713" t="s">
        <v>68</v>
      </c>
      <c r="C47" s="714"/>
      <c r="D47" s="714"/>
      <c r="E47" s="714"/>
      <c r="F47" s="714"/>
      <c r="G47" s="714"/>
      <c r="H47" s="714"/>
      <c r="I47" s="714"/>
      <c r="J47" s="714"/>
      <c r="K47" s="714"/>
      <c r="L47" s="714"/>
      <c r="M47" s="714"/>
      <c r="N47" s="715"/>
      <c r="O47" s="169" t="s">
        <v>202</v>
      </c>
      <c r="P47" s="167"/>
      <c r="Q47" s="167">
        <v>5</v>
      </c>
      <c r="R47" s="168"/>
      <c r="S47" s="325">
        <v>105</v>
      </c>
      <c r="T47" s="326">
        <f t="shared" si="3"/>
        <v>35.007</v>
      </c>
      <c r="U47" s="375">
        <f>AC47*AC16+AD47*AD16+AE47*AE16+AF47*AF16+AG47*AG16+AH47*AH16+AI47*AI16+AK47*AK16</f>
        <v>70</v>
      </c>
      <c r="V47" s="327">
        <v>70</v>
      </c>
      <c r="W47" s="328"/>
      <c r="X47" s="372"/>
      <c r="Y47" s="372"/>
      <c r="Z47" s="373"/>
      <c r="AA47" s="505"/>
      <c r="AB47" s="491"/>
      <c r="AC47" s="487"/>
      <c r="AD47" s="79"/>
      <c r="AE47" s="505">
        <v>2</v>
      </c>
      <c r="AF47" s="491">
        <v>2</v>
      </c>
      <c r="AG47" s="487"/>
      <c r="AH47" s="79"/>
      <c r="AI47" s="742"/>
      <c r="AJ47" s="743"/>
      <c r="AK47" s="746"/>
      <c r="AL47" s="747"/>
      <c r="AN47" s="51">
        <f>AC47*AC16+AD47*AD16</f>
        <v>0</v>
      </c>
      <c r="AO47" s="55"/>
      <c r="AP47" s="51">
        <f>AE47*AE16+AF47*AF16</f>
        <v>70</v>
      </c>
      <c r="AQ47" s="55"/>
      <c r="AR47" s="51">
        <f>AG47*AG16+AH47*AH16</f>
        <v>0</v>
      </c>
      <c r="AT47" s="51">
        <f>AI47*AI16+AK47*AK16</f>
        <v>0</v>
      </c>
      <c r="AV47" s="52">
        <f t="shared" si="2"/>
        <v>70</v>
      </c>
    </row>
    <row r="48" spans="1:48" s="45" customFormat="1" ht="15.75" customHeight="1">
      <c r="A48" s="675" t="s">
        <v>195</v>
      </c>
      <c r="B48" s="713" t="s">
        <v>69</v>
      </c>
      <c r="C48" s="714"/>
      <c r="D48" s="714"/>
      <c r="E48" s="714"/>
      <c r="F48" s="714"/>
      <c r="G48" s="714"/>
      <c r="H48" s="714"/>
      <c r="I48" s="714"/>
      <c r="J48" s="714"/>
      <c r="K48" s="714"/>
      <c r="L48" s="714"/>
      <c r="M48" s="714"/>
      <c r="N48" s="715"/>
      <c r="O48" s="169"/>
      <c r="P48" s="167">
        <v>6</v>
      </c>
      <c r="Q48" s="167">
        <v>5</v>
      </c>
      <c r="R48" s="168"/>
      <c r="S48" s="325">
        <v>105</v>
      </c>
      <c r="T48" s="326">
        <f t="shared" si="3"/>
        <v>35.007</v>
      </c>
      <c r="U48" s="375">
        <f>AC48*AC16+AD48*AD16+AE48*AE16+AF48*AF16+AG48*AG16+AH48*AH16+AI48*AI16+AK48*AK16</f>
        <v>70</v>
      </c>
      <c r="V48" s="327">
        <f>U48</f>
        <v>70</v>
      </c>
      <c r="W48" s="328"/>
      <c r="X48" s="376"/>
      <c r="Y48" s="351"/>
      <c r="Z48" s="330"/>
      <c r="AA48" s="505"/>
      <c r="AB48" s="491"/>
      <c r="AC48" s="487"/>
      <c r="AD48" s="79"/>
      <c r="AE48" s="559">
        <v>2</v>
      </c>
      <c r="AF48" s="489">
        <v>2</v>
      </c>
      <c r="AG48" s="487"/>
      <c r="AH48" s="79"/>
      <c r="AI48" s="742"/>
      <c r="AJ48" s="743"/>
      <c r="AK48" s="749"/>
      <c r="AL48" s="728"/>
      <c r="AN48" s="51">
        <f>AC48*AC16+AD48*AD16</f>
        <v>0</v>
      </c>
      <c r="AO48" s="55"/>
      <c r="AP48" s="51">
        <f>AE48*AE16+AF48*AF16</f>
        <v>70</v>
      </c>
      <c r="AQ48" s="55"/>
      <c r="AR48" s="51">
        <f>AG48*AG16+AH48*AH16</f>
        <v>0</v>
      </c>
      <c r="AT48" s="51">
        <f>AI48*AI16+AK48*AK16</f>
        <v>0</v>
      </c>
      <c r="AV48" s="52">
        <f t="shared" si="2"/>
        <v>70</v>
      </c>
    </row>
    <row r="49" spans="1:48" s="45" customFormat="1" ht="15.75" customHeight="1" thickBot="1">
      <c r="A49" s="679" t="s">
        <v>196</v>
      </c>
      <c r="B49" s="752" t="s">
        <v>70</v>
      </c>
      <c r="C49" s="753"/>
      <c r="D49" s="753"/>
      <c r="E49" s="753"/>
      <c r="F49" s="753"/>
      <c r="G49" s="753"/>
      <c r="H49" s="753"/>
      <c r="I49" s="753"/>
      <c r="J49" s="753"/>
      <c r="K49" s="753"/>
      <c r="L49" s="753"/>
      <c r="M49" s="753"/>
      <c r="N49" s="754"/>
      <c r="O49" s="171"/>
      <c r="P49" s="172">
        <v>4</v>
      </c>
      <c r="Q49" s="172">
        <v>3</v>
      </c>
      <c r="R49" s="173"/>
      <c r="S49" s="331">
        <v>111</v>
      </c>
      <c r="T49" s="332">
        <f t="shared" si="3"/>
        <v>37.0074</v>
      </c>
      <c r="U49" s="395">
        <f>AC49*AC16+AD49*AD16+AE49*AE16+AF49*AF16+AG49*AG16+AH49*AH16+AI49*AI16+AK49*AK16</f>
        <v>74</v>
      </c>
      <c r="V49" s="334">
        <f>U49</f>
        <v>74</v>
      </c>
      <c r="W49" s="335"/>
      <c r="X49" s="379"/>
      <c r="Y49" s="380"/>
      <c r="Z49" s="337"/>
      <c r="AA49" s="539"/>
      <c r="AB49" s="486"/>
      <c r="AC49" s="503">
        <v>2</v>
      </c>
      <c r="AD49" s="81">
        <v>2</v>
      </c>
      <c r="AE49" s="539"/>
      <c r="AF49" s="486"/>
      <c r="AG49" s="503"/>
      <c r="AH49" s="81"/>
      <c r="AI49" s="727"/>
      <c r="AJ49" s="728"/>
      <c r="AK49" s="729"/>
      <c r="AL49" s="730"/>
      <c r="AN49" s="51">
        <f>AC49*AC16+AD49*AD16</f>
        <v>74</v>
      </c>
      <c r="AO49" s="55"/>
      <c r="AP49" s="51">
        <f>AE49*AE16+AF49*AF16</f>
        <v>0</v>
      </c>
      <c r="AQ49" s="55"/>
      <c r="AR49" s="51">
        <f>AG49*AG16+AH49*AH16</f>
        <v>0</v>
      </c>
      <c r="AT49" s="51">
        <f>AI49*AI16+AK49*AK16</f>
        <v>0</v>
      </c>
      <c r="AV49" s="52">
        <f t="shared" si="2"/>
        <v>74</v>
      </c>
    </row>
    <row r="50" spans="1:48" s="45" customFormat="1" ht="15.75" customHeight="1" thickBot="1">
      <c r="A50" s="680"/>
      <c r="B50" s="796" t="s">
        <v>232</v>
      </c>
      <c r="C50" s="797"/>
      <c r="D50" s="797"/>
      <c r="E50" s="797"/>
      <c r="F50" s="797"/>
      <c r="G50" s="797"/>
      <c r="H50" s="797"/>
      <c r="I50" s="797"/>
      <c r="J50" s="797"/>
      <c r="K50" s="797"/>
      <c r="L50" s="797"/>
      <c r="M50" s="797"/>
      <c r="N50" s="798"/>
      <c r="O50" s="240"/>
      <c r="P50" s="241"/>
      <c r="Q50" s="241"/>
      <c r="R50" s="136"/>
      <c r="S50" s="396">
        <f>T50+U50</f>
        <v>4372.5</v>
      </c>
      <c r="T50" s="397">
        <f>U50/2</f>
        <v>1457.5</v>
      </c>
      <c r="U50" s="398">
        <f>U51+U70+U73+U77</f>
        <v>2915</v>
      </c>
      <c r="V50" s="399"/>
      <c r="W50" s="400"/>
      <c r="X50" s="400"/>
      <c r="Y50" s="401"/>
      <c r="Z50" s="402"/>
      <c r="AA50" s="485">
        <v>26</v>
      </c>
      <c r="AB50" s="546">
        <v>24</v>
      </c>
      <c r="AC50" s="584">
        <v>16</v>
      </c>
      <c r="AD50" s="585">
        <v>12</v>
      </c>
      <c r="AE50" s="485">
        <v>14</v>
      </c>
      <c r="AF50" s="546">
        <v>14</v>
      </c>
      <c r="AG50" s="584">
        <v>6</v>
      </c>
      <c r="AH50" s="585">
        <v>4</v>
      </c>
      <c r="AT50" s="54">
        <f>SUM(AT46:AT49)</f>
        <v>0</v>
      </c>
      <c r="AV50" s="58" t="e">
        <f>#REF!+#REF!+#REF!+AT50</f>
        <v>#REF!</v>
      </c>
    </row>
    <row r="51" spans="1:46" s="45" customFormat="1" ht="15" customHeight="1">
      <c r="A51" s="681" t="s">
        <v>135</v>
      </c>
      <c r="B51" s="780" t="s">
        <v>72</v>
      </c>
      <c r="C51" s="781"/>
      <c r="D51" s="781"/>
      <c r="E51" s="781"/>
      <c r="F51" s="781"/>
      <c r="G51" s="781"/>
      <c r="H51" s="781"/>
      <c r="I51" s="781"/>
      <c r="J51" s="781"/>
      <c r="K51" s="781"/>
      <c r="L51" s="781"/>
      <c r="M51" s="781"/>
      <c r="N51" s="782"/>
      <c r="O51" s="239"/>
      <c r="P51" s="222"/>
      <c r="Q51" s="242"/>
      <c r="R51" s="217"/>
      <c r="S51" s="403">
        <f>S52+S57</f>
        <v>3642.5</v>
      </c>
      <c r="T51" s="404">
        <f>T52+T57</f>
        <v>1214.5</v>
      </c>
      <c r="U51" s="405">
        <f>W51+X51+Y51</f>
        <v>2428</v>
      </c>
      <c r="V51" s="406"/>
      <c r="W51" s="407">
        <f>W52+W57</f>
        <v>381</v>
      </c>
      <c r="X51" s="407">
        <f>X52+X57</f>
        <v>1805</v>
      </c>
      <c r="Y51" s="407">
        <f>Y52+Y57</f>
        <v>242</v>
      </c>
      <c r="Z51" s="408"/>
      <c r="AA51" s="484"/>
      <c r="AB51" s="493"/>
      <c r="AC51" s="504"/>
      <c r="AD51" s="573"/>
      <c r="AE51" s="484"/>
      <c r="AF51" s="493"/>
      <c r="AG51" s="504"/>
      <c r="AH51" s="573"/>
      <c r="AT51" s="53"/>
    </row>
    <row r="52" spans="1:46" s="45" customFormat="1" ht="27.75" customHeight="1">
      <c r="A52" s="682" t="s">
        <v>73</v>
      </c>
      <c r="B52" s="790" t="s">
        <v>253</v>
      </c>
      <c r="C52" s="791"/>
      <c r="D52" s="791"/>
      <c r="E52" s="791"/>
      <c r="F52" s="791"/>
      <c r="G52" s="791"/>
      <c r="H52" s="791"/>
      <c r="I52" s="791"/>
      <c r="J52" s="791"/>
      <c r="K52" s="791"/>
      <c r="L52" s="791"/>
      <c r="M52" s="791"/>
      <c r="N52" s="792"/>
      <c r="O52" s="427" t="s">
        <v>351</v>
      </c>
      <c r="P52" s="167">
        <v>1</v>
      </c>
      <c r="Q52" s="428" t="s">
        <v>352</v>
      </c>
      <c r="R52" s="166"/>
      <c r="S52" s="403">
        <f>S53+S54+S55+S56</f>
        <v>960.5</v>
      </c>
      <c r="T52" s="404">
        <f>T53+T54+T55+T56</f>
        <v>320.5</v>
      </c>
      <c r="U52" s="406">
        <f>U53+U54+U55+U56</f>
        <v>640</v>
      </c>
      <c r="V52" s="406"/>
      <c r="W52" s="409">
        <f>W53+W54</f>
        <v>117</v>
      </c>
      <c r="X52" s="409">
        <f>X53+X54+X55+X56</f>
        <v>441</v>
      </c>
      <c r="Y52" s="409">
        <f>Y53+Y54+Y55+Y56</f>
        <v>82</v>
      </c>
      <c r="Z52" s="410"/>
      <c r="AA52" s="494">
        <v>3</v>
      </c>
      <c r="AB52" s="547">
        <v>3</v>
      </c>
      <c r="AC52" s="469">
        <v>6</v>
      </c>
      <c r="AD52" s="586">
        <v>6</v>
      </c>
      <c r="AE52" s="494">
        <v>3</v>
      </c>
      <c r="AF52" s="547">
        <v>3</v>
      </c>
      <c r="AG52" s="469">
        <v>7</v>
      </c>
      <c r="AH52" s="586">
        <v>3</v>
      </c>
      <c r="AT52" s="53"/>
    </row>
    <row r="53" spans="1:46" s="45" customFormat="1" ht="19.5" customHeight="1">
      <c r="A53" s="683"/>
      <c r="B53" s="806" t="s">
        <v>186</v>
      </c>
      <c r="C53" s="807"/>
      <c r="D53" s="807"/>
      <c r="E53" s="807"/>
      <c r="F53" s="807"/>
      <c r="G53" s="807"/>
      <c r="H53" s="807"/>
      <c r="I53" s="807"/>
      <c r="J53" s="807"/>
      <c r="K53" s="807"/>
      <c r="L53" s="807"/>
      <c r="M53" s="807"/>
      <c r="N53" s="808"/>
      <c r="O53" s="164"/>
      <c r="P53" s="165"/>
      <c r="Q53" s="133"/>
      <c r="R53" s="101"/>
      <c r="S53" s="325">
        <f>T53+U53</f>
        <v>631.5</v>
      </c>
      <c r="T53" s="411">
        <f>U53/2</f>
        <v>210.5</v>
      </c>
      <c r="U53" s="327">
        <f>W53+X53+Y53</f>
        <v>421</v>
      </c>
      <c r="V53" s="327"/>
      <c r="W53" s="328">
        <v>78</v>
      </c>
      <c r="X53" s="328">
        <v>269</v>
      </c>
      <c r="Y53" s="328">
        <v>74</v>
      </c>
      <c r="Z53" s="412"/>
      <c r="AA53" s="507" t="s">
        <v>262</v>
      </c>
      <c r="AB53" s="431" t="s">
        <v>244</v>
      </c>
      <c r="AC53" s="454" t="s">
        <v>263</v>
      </c>
      <c r="AD53" s="587" t="s">
        <v>264</v>
      </c>
      <c r="AE53" s="445" t="s">
        <v>265</v>
      </c>
      <c r="AF53" s="431" t="s">
        <v>266</v>
      </c>
      <c r="AG53" s="480" t="s">
        <v>265</v>
      </c>
      <c r="AH53" s="620" t="s">
        <v>346</v>
      </c>
      <c r="AT53" s="53"/>
    </row>
    <row r="54" spans="1:48" s="45" customFormat="1" ht="36" customHeight="1">
      <c r="A54" s="683"/>
      <c r="B54" s="778" t="s">
        <v>239</v>
      </c>
      <c r="C54" s="717"/>
      <c r="D54" s="717"/>
      <c r="E54" s="717"/>
      <c r="F54" s="717"/>
      <c r="G54" s="717"/>
      <c r="H54" s="717"/>
      <c r="I54" s="717"/>
      <c r="J54" s="717"/>
      <c r="K54" s="717"/>
      <c r="L54" s="717"/>
      <c r="M54" s="717"/>
      <c r="N54" s="779"/>
      <c r="O54" s="164"/>
      <c r="P54" s="165"/>
      <c r="Q54" s="165"/>
      <c r="R54" s="101"/>
      <c r="S54" s="325">
        <f>T54+U54</f>
        <v>117</v>
      </c>
      <c r="T54" s="411">
        <f>U54/2</f>
        <v>39</v>
      </c>
      <c r="U54" s="327">
        <f>W54+X54+Y54</f>
        <v>78</v>
      </c>
      <c r="V54" s="327"/>
      <c r="W54" s="328">
        <v>39</v>
      </c>
      <c r="X54" s="328">
        <v>37</v>
      </c>
      <c r="Y54" s="328">
        <v>2</v>
      </c>
      <c r="Z54" s="412"/>
      <c r="AA54" s="502">
        <v>1</v>
      </c>
      <c r="AB54" s="433">
        <v>1</v>
      </c>
      <c r="AC54" s="502" t="s">
        <v>267</v>
      </c>
      <c r="AD54" s="588" t="s">
        <v>267</v>
      </c>
      <c r="AE54" s="560"/>
      <c r="AF54" s="433"/>
      <c r="AG54" s="502"/>
      <c r="AH54" s="588"/>
      <c r="AT54" s="53"/>
      <c r="AV54" s="45">
        <f>AP50-AP54</f>
        <v>0</v>
      </c>
    </row>
    <row r="55" spans="1:46" s="45" customFormat="1" ht="17.25" customHeight="1">
      <c r="A55" s="683"/>
      <c r="B55" s="778" t="s">
        <v>187</v>
      </c>
      <c r="C55" s="717"/>
      <c r="D55" s="717"/>
      <c r="E55" s="717"/>
      <c r="F55" s="717"/>
      <c r="G55" s="717"/>
      <c r="H55" s="717"/>
      <c r="I55" s="717"/>
      <c r="J55" s="717"/>
      <c r="K55" s="717"/>
      <c r="L55" s="717"/>
      <c r="M55" s="717"/>
      <c r="N55" s="779"/>
      <c r="O55" s="164"/>
      <c r="P55" s="165"/>
      <c r="Q55" s="165"/>
      <c r="R55" s="101"/>
      <c r="S55" s="327">
        <f>T55+U55</f>
        <v>111</v>
      </c>
      <c r="T55" s="413">
        <v>37</v>
      </c>
      <c r="U55" s="327">
        <v>74</v>
      </c>
      <c r="V55" s="327"/>
      <c r="W55" s="328"/>
      <c r="X55" s="328">
        <v>74</v>
      </c>
      <c r="Y55" s="328">
        <v>0</v>
      </c>
      <c r="Z55" s="412"/>
      <c r="AA55" s="449"/>
      <c r="AB55" s="448"/>
      <c r="AC55" s="480">
        <v>2</v>
      </c>
      <c r="AD55" s="587">
        <v>2</v>
      </c>
      <c r="AE55" s="530"/>
      <c r="AF55" s="611"/>
      <c r="AG55" s="480"/>
      <c r="AH55" s="587"/>
      <c r="AT55" s="53"/>
    </row>
    <row r="56" spans="1:46" s="45" customFormat="1" ht="21" customHeight="1">
      <c r="A56" s="684"/>
      <c r="B56" s="799" t="s">
        <v>188</v>
      </c>
      <c r="C56" s="800"/>
      <c r="D56" s="800"/>
      <c r="E56" s="800"/>
      <c r="F56" s="800"/>
      <c r="G56" s="800"/>
      <c r="H56" s="800"/>
      <c r="I56" s="800"/>
      <c r="J56" s="800"/>
      <c r="K56" s="800"/>
      <c r="L56" s="800"/>
      <c r="M56" s="800"/>
      <c r="N56" s="801"/>
      <c r="O56" s="191"/>
      <c r="P56" s="170"/>
      <c r="Q56" s="170"/>
      <c r="R56" s="103"/>
      <c r="S56" s="334">
        <f>T56+U56</f>
        <v>101</v>
      </c>
      <c r="T56" s="414">
        <v>34</v>
      </c>
      <c r="U56" s="334">
        <v>67</v>
      </c>
      <c r="V56" s="334"/>
      <c r="W56" s="335"/>
      <c r="X56" s="335">
        <v>61</v>
      </c>
      <c r="Y56" s="335">
        <v>6</v>
      </c>
      <c r="Z56" s="415"/>
      <c r="AA56" s="508"/>
      <c r="AB56" s="534"/>
      <c r="AC56" s="533"/>
      <c r="AD56" s="589"/>
      <c r="AE56" s="514"/>
      <c r="AF56" s="612"/>
      <c r="AG56" s="480" t="s">
        <v>337</v>
      </c>
      <c r="AH56" s="589" t="s">
        <v>268</v>
      </c>
      <c r="AT56" s="53"/>
    </row>
    <row r="57" spans="1:46" s="45" customFormat="1" ht="33.75" customHeight="1">
      <c r="A57" s="685" t="s">
        <v>189</v>
      </c>
      <c r="B57" s="793" t="s">
        <v>252</v>
      </c>
      <c r="C57" s="794"/>
      <c r="D57" s="794"/>
      <c r="E57" s="794"/>
      <c r="F57" s="794"/>
      <c r="G57" s="794"/>
      <c r="H57" s="794"/>
      <c r="I57" s="794"/>
      <c r="J57" s="794"/>
      <c r="K57" s="794"/>
      <c r="L57" s="794"/>
      <c r="M57" s="794"/>
      <c r="N57" s="795"/>
      <c r="O57" s="267" t="s">
        <v>241</v>
      </c>
      <c r="P57" s="176">
        <v>3.6</v>
      </c>
      <c r="Q57" s="176">
        <v>7.8</v>
      </c>
      <c r="R57" s="177"/>
      <c r="S57" s="416">
        <f aca="true" t="shared" si="4" ref="S57:S68">T57+U57</f>
        <v>2682</v>
      </c>
      <c r="T57" s="417">
        <f aca="true" t="shared" si="5" ref="T57:T68">U57/2</f>
        <v>894</v>
      </c>
      <c r="U57" s="418">
        <f>W57+X57+Y57</f>
        <v>1788</v>
      </c>
      <c r="V57" s="419"/>
      <c r="W57" s="342">
        <f>W58+W59+W60+W61+W62+W63+W64+W65+W66+W67+W68</f>
        <v>264</v>
      </c>
      <c r="X57" s="342">
        <f>X58+X59+X60+X61+X62+X63+X64+X65+X66+X67+X68</f>
        <v>1364</v>
      </c>
      <c r="Y57" s="342">
        <f>Y58+Y59+Y60+Y61+Y62+Y63+Y64+Y65+Y66+Y67+Y68</f>
        <v>160</v>
      </c>
      <c r="Z57" s="382"/>
      <c r="AA57" s="506">
        <v>7</v>
      </c>
      <c r="AB57" s="548">
        <v>9</v>
      </c>
      <c r="AC57" s="531">
        <v>14</v>
      </c>
      <c r="AD57" s="590">
        <v>14</v>
      </c>
      <c r="AE57" s="522">
        <v>13</v>
      </c>
      <c r="AF57" s="613">
        <v>11</v>
      </c>
      <c r="AG57" s="531">
        <v>16</v>
      </c>
      <c r="AH57" s="590">
        <v>17</v>
      </c>
      <c r="AT57" s="53"/>
    </row>
    <row r="58" spans="1:46" s="45" customFormat="1" ht="21.75" customHeight="1">
      <c r="A58" s="686"/>
      <c r="B58" s="718" t="s">
        <v>254</v>
      </c>
      <c r="C58" s="719"/>
      <c r="D58" s="719"/>
      <c r="E58" s="719"/>
      <c r="F58" s="719"/>
      <c r="G58" s="719"/>
      <c r="H58" s="719"/>
      <c r="I58" s="719"/>
      <c r="J58" s="719"/>
      <c r="K58" s="719"/>
      <c r="L58" s="719"/>
      <c r="M58" s="719"/>
      <c r="N58" s="720"/>
      <c r="O58" s="164"/>
      <c r="P58" s="165"/>
      <c r="Q58" s="165"/>
      <c r="R58" s="101"/>
      <c r="S58" s="327">
        <f t="shared" si="4"/>
        <v>427.5</v>
      </c>
      <c r="T58" s="413">
        <f t="shared" si="5"/>
        <v>142.5</v>
      </c>
      <c r="U58" s="327">
        <f>X58+Y58</f>
        <v>285</v>
      </c>
      <c r="V58" s="327"/>
      <c r="W58" s="328"/>
      <c r="X58" s="328">
        <v>250</v>
      </c>
      <c r="Y58" s="328">
        <v>35</v>
      </c>
      <c r="Z58" s="420"/>
      <c r="AA58" s="455"/>
      <c r="AB58" s="524"/>
      <c r="AC58" s="480" t="s">
        <v>269</v>
      </c>
      <c r="AD58" s="587" t="s">
        <v>243</v>
      </c>
      <c r="AE58" s="445" t="s">
        <v>269</v>
      </c>
      <c r="AF58" s="431" t="s">
        <v>272</v>
      </c>
      <c r="AG58" s="480" t="s">
        <v>271</v>
      </c>
      <c r="AH58" s="587" t="s">
        <v>343</v>
      </c>
      <c r="AT58" s="53"/>
    </row>
    <row r="59" spans="1:46" s="45" customFormat="1" ht="21.75" customHeight="1">
      <c r="A59" s="686"/>
      <c r="B59" s="718" t="s">
        <v>255</v>
      </c>
      <c r="C59" s="719"/>
      <c r="D59" s="719"/>
      <c r="E59" s="719"/>
      <c r="F59" s="719"/>
      <c r="G59" s="719"/>
      <c r="H59" s="719"/>
      <c r="I59" s="719"/>
      <c r="J59" s="719"/>
      <c r="K59" s="719"/>
      <c r="L59" s="719"/>
      <c r="M59" s="719"/>
      <c r="N59" s="720"/>
      <c r="O59" s="164"/>
      <c r="P59" s="165"/>
      <c r="Q59" s="165"/>
      <c r="R59" s="101"/>
      <c r="S59" s="327">
        <f t="shared" si="4"/>
        <v>427.5</v>
      </c>
      <c r="T59" s="413">
        <f t="shared" si="5"/>
        <v>142.5</v>
      </c>
      <c r="U59" s="421">
        <f>X59+Y59</f>
        <v>285</v>
      </c>
      <c r="V59" s="327"/>
      <c r="W59" s="328"/>
      <c r="X59" s="328">
        <v>250</v>
      </c>
      <c r="Y59" s="328">
        <v>35</v>
      </c>
      <c r="Z59" s="420"/>
      <c r="AA59" s="507"/>
      <c r="AB59" s="431"/>
      <c r="AC59" s="480" t="s">
        <v>269</v>
      </c>
      <c r="AD59" s="587" t="s">
        <v>347</v>
      </c>
      <c r="AE59" s="445" t="s">
        <v>269</v>
      </c>
      <c r="AF59" s="431" t="s">
        <v>272</v>
      </c>
      <c r="AG59" s="480" t="s">
        <v>271</v>
      </c>
      <c r="AH59" s="587" t="s">
        <v>343</v>
      </c>
      <c r="AT59" s="53"/>
    </row>
    <row r="60" spans="1:46" s="45" customFormat="1" ht="21.75" customHeight="1">
      <c r="A60" s="686"/>
      <c r="B60" s="718" t="s">
        <v>190</v>
      </c>
      <c r="C60" s="719"/>
      <c r="D60" s="719"/>
      <c r="E60" s="719"/>
      <c r="F60" s="719"/>
      <c r="G60" s="719"/>
      <c r="H60" s="719"/>
      <c r="I60" s="719"/>
      <c r="J60" s="719"/>
      <c r="K60" s="719"/>
      <c r="L60" s="719"/>
      <c r="M60" s="719"/>
      <c r="N60" s="720"/>
      <c r="O60" s="164"/>
      <c r="P60" s="165"/>
      <c r="Q60" s="165"/>
      <c r="R60" s="101"/>
      <c r="S60" s="327">
        <f t="shared" si="4"/>
        <v>46.5</v>
      </c>
      <c r="T60" s="413">
        <f t="shared" si="5"/>
        <v>15.5</v>
      </c>
      <c r="U60" s="327">
        <f>X60+Y60</f>
        <v>31</v>
      </c>
      <c r="V60" s="327"/>
      <c r="W60" s="328"/>
      <c r="X60" s="328">
        <v>26</v>
      </c>
      <c r="Y60" s="328">
        <v>5</v>
      </c>
      <c r="Z60" s="420"/>
      <c r="AA60" s="444"/>
      <c r="AB60" s="523"/>
      <c r="AC60" s="480"/>
      <c r="AD60" s="587"/>
      <c r="AE60" s="445"/>
      <c r="AF60" s="431"/>
      <c r="AG60" s="480" t="s">
        <v>126</v>
      </c>
      <c r="AH60" s="587" t="s">
        <v>270</v>
      </c>
      <c r="AT60" s="53"/>
    </row>
    <row r="61" spans="1:46" s="45" customFormat="1" ht="21.75" customHeight="1">
      <c r="A61" s="686"/>
      <c r="B61" s="787" t="s">
        <v>256</v>
      </c>
      <c r="C61" s="788"/>
      <c r="D61" s="788"/>
      <c r="E61" s="788"/>
      <c r="F61" s="788"/>
      <c r="G61" s="788"/>
      <c r="H61" s="788"/>
      <c r="I61" s="788"/>
      <c r="J61" s="788"/>
      <c r="K61" s="788"/>
      <c r="L61" s="788"/>
      <c r="M61" s="788"/>
      <c r="N61" s="789"/>
      <c r="O61" s="226"/>
      <c r="P61" s="227"/>
      <c r="Q61" s="227"/>
      <c r="R61" s="223"/>
      <c r="S61" s="327">
        <f t="shared" si="4"/>
        <v>70.5</v>
      </c>
      <c r="T61" s="413">
        <f t="shared" si="5"/>
        <v>23.5</v>
      </c>
      <c r="U61" s="352">
        <f>W61+Y61</f>
        <v>47</v>
      </c>
      <c r="V61" s="422"/>
      <c r="W61" s="423">
        <v>39</v>
      </c>
      <c r="X61" s="423"/>
      <c r="Y61" s="423">
        <v>8</v>
      </c>
      <c r="Z61" s="424"/>
      <c r="AA61" s="454" t="s">
        <v>274</v>
      </c>
      <c r="AB61" s="507" t="s">
        <v>274</v>
      </c>
      <c r="AC61" s="525"/>
      <c r="AD61" s="587"/>
      <c r="AE61" s="561"/>
      <c r="AF61" s="433"/>
      <c r="AG61" s="432"/>
      <c r="AH61" s="588"/>
      <c r="AT61" s="53"/>
    </row>
    <row r="62" spans="1:46" s="45" customFormat="1" ht="21.75" customHeight="1">
      <c r="A62" s="686"/>
      <c r="B62" s="787" t="s">
        <v>257</v>
      </c>
      <c r="C62" s="788"/>
      <c r="D62" s="788"/>
      <c r="E62" s="788"/>
      <c r="F62" s="788"/>
      <c r="G62" s="788"/>
      <c r="H62" s="788"/>
      <c r="I62" s="788"/>
      <c r="J62" s="788"/>
      <c r="K62" s="788"/>
      <c r="L62" s="788"/>
      <c r="M62" s="788"/>
      <c r="N62" s="789"/>
      <c r="O62" s="225"/>
      <c r="P62" s="230"/>
      <c r="Q62" s="230"/>
      <c r="R62" s="238"/>
      <c r="S62" s="327">
        <f t="shared" si="4"/>
        <v>70.5</v>
      </c>
      <c r="T62" s="413">
        <f t="shared" si="5"/>
        <v>23.5</v>
      </c>
      <c r="U62" s="352">
        <f>W62+Y62</f>
        <v>47</v>
      </c>
      <c r="V62" s="422"/>
      <c r="W62" s="423">
        <v>39</v>
      </c>
      <c r="X62" s="423"/>
      <c r="Y62" s="423">
        <v>8</v>
      </c>
      <c r="Z62" s="425" t="s">
        <v>126</v>
      </c>
      <c r="AA62" s="454" t="s">
        <v>274</v>
      </c>
      <c r="AB62" s="507" t="s">
        <v>274</v>
      </c>
      <c r="AC62" s="525"/>
      <c r="AD62" s="587"/>
      <c r="AE62" s="561"/>
      <c r="AF62" s="433"/>
      <c r="AG62" s="432"/>
      <c r="AH62" s="588"/>
      <c r="AT62" s="53"/>
    </row>
    <row r="63" spans="1:46" s="45" customFormat="1" ht="21.75" customHeight="1">
      <c r="A63" s="686"/>
      <c r="B63" s="787" t="s">
        <v>258</v>
      </c>
      <c r="C63" s="788"/>
      <c r="D63" s="788"/>
      <c r="E63" s="788"/>
      <c r="F63" s="788"/>
      <c r="G63" s="788"/>
      <c r="H63" s="788"/>
      <c r="I63" s="788"/>
      <c r="J63" s="788"/>
      <c r="K63" s="788"/>
      <c r="L63" s="788"/>
      <c r="M63" s="788"/>
      <c r="N63" s="789"/>
      <c r="O63" s="225"/>
      <c r="P63" s="230"/>
      <c r="Q63" s="230"/>
      <c r="R63" s="238"/>
      <c r="S63" s="327">
        <f t="shared" si="4"/>
        <v>388.5</v>
      </c>
      <c r="T63" s="426">
        <f t="shared" si="5"/>
        <v>129.5</v>
      </c>
      <c r="U63" s="352">
        <f>W63+X63+Y63</f>
        <v>259</v>
      </c>
      <c r="V63" s="422"/>
      <c r="W63" s="423">
        <v>39</v>
      </c>
      <c r="X63" s="423">
        <v>196</v>
      </c>
      <c r="Y63" s="423">
        <v>24</v>
      </c>
      <c r="Z63" s="425" t="s">
        <v>126</v>
      </c>
      <c r="AA63" s="454" t="s">
        <v>274</v>
      </c>
      <c r="AB63" s="507" t="s">
        <v>274</v>
      </c>
      <c r="AC63" s="480" t="s">
        <v>275</v>
      </c>
      <c r="AD63" s="587" t="s">
        <v>273</v>
      </c>
      <c r="AE63" s="562" t="s">
        <v>275</v>
      </c>
      <c r="AF63" s="431" t="s">
        <v>345</v>
      </c>
      <c r="AG63" s="532" t="s">
        <v>275</v>
      </c>
      <c r="AH63" s="621" t="s">
        <v>277</v>
      </c>
      <c r="AT63" s="53"/>
    </row>
    <row r="64" spans="1:46" s="45" customFormat="1" ht="21.75" customHeight="1">
      <c r="A64" s="686"/>
      <c r="B64" s="721" t="s">
        <v>259</v>
      </c>
      <c r="C64" s="722"/>
      <c r="D64" s="722"/>
      <c r="E64" s="722"/>
      <c r="F64" s="722"/>
      <c r="G64" s="722"/>
      <c r="H64" s="722"/>
      <c r="I64" s="722"/>
      <c r="J64" s="722"/>
      <c r="K64" s="722"/>
      <c r="L64" s="722"/>
      <c r="M64" s="722"/>
      <c r="N64" s="723"/>
      <c r="O64" s="225"/>
      <c r="P64" s="230"/>
      <c r="Q64" s="230"/>
      <c r="R64" s="238" t="s">
        <v>126</v>
      </c>
      <c r="S64" s="327">
        <f t="shared" si="4"/>
        <v>156</v>
      </c>
      <c r="T64" s="426">
        <f t="shared" si="5"/>
        <v>52</v>
      </c>
      <c r="U64" s="352">
        <f>W64+X64+Y64</f>
        <v>104</v>
      </c>
      <c r="V64" s="347"/>
      <c r="W64" s="328">
        <v>101</v>
      </c>
      <c r="X64" s="328"/>
      <c r="Y64" s="328">
        <v>3</v>
      </c>
      <c r="Z64" s="412"/>
      <c r="AA64" s="445" t="s">
        <v>273</v>
      </c>
      <c r="AB64" s="431">
        <v>3</v>
      </c>
      <c r="AC64" s="525"/>
      <c r="AD64" s="587"/>
      <c r="AE64" s="561"/>
      <c r="AF64" s="433"/>
      <c r="AG64" s="432"/>
      <c r="AH64" s="588"/>
      <c r="AT64" s="53"/>
    </row>
    <row r="65" spans="1:46" s="45" customFormat="1" ht="21.75" customHeight="1">
      <c r="A65" s="683"/>
      <c r="B65" s="718" t="s">
        <v>260</v>
      </c>
      <c r="C65" s="719"/>
      <c r="D65" s="719"/>
      <c r="E65" s="719"/>
      <c r="F65" s="719"/>
      <c r="G65" s="719"/>
      <c r="H65" s="719"/>
      <c r="I65" s="719"/>
      <c r="J65" s="719"/>
      <c r="K65" s="719"/>
      <c r="L65" s="719"/>
      <c r="M65" s="719"/>
      <c r="N65" s="720"/>
      <c r="O65" s="164"/>
      <c r="P65" s="165"/>
      <c r="Q65" s="133"/>
      <c r="R65" s="101"/>
      <c r="S65" s="327">
        <f t="shared" si="4"/>
        <v>460.5</v>
      </c>
      <c r="T65" s="426">
        <f t="shared" si="5"/>
        <v>153.5</v>
      </c>
      <c r="U65" s="327">
        <f>W65+X65+Y65</f>
        <v>307</v>
      </c>
      <c r="V65" s="327"/>
      <c r="W65" s="328">
        <v>46</v>
      </c>
      <c r="X65" s="328">
        <v>226</v>
      </c>
      <c r="Y65" s="328">
        <v>35</v>
      </c>
      <c r="Z65" s="420"/>
      <c r="AA65" s="445" t="s">
        <v>278</v>
      </c>
      <c r="AB65" s="431" t="s">
        <v>273</v>
      </c>
      <c r="AC65" s="480" t="s">
        <v>270</v>
      </c>
      <c r="AD65" s="587" t="s">
        <v>344</v>
      </c>
      <c r="AE65" s="445" t="s">
        <v>279</v>
      </c>
      <c r="AF65" s="431" t="s">
        <v>269</v>
      </c>
      <c r="AG65" s="480" t="s">
        <v>343</v>
      </c>
      <c r="AH65" s="587" t="s">
        <v>349</v>
      </c>
      <c r="AT65" s="53"/>
    </row>
    <row r="66" spans="1:46" s="45" customFormat="1" ht="21.75" customHeight="1">
      <c r="A66" s="683"/>
      <c r="B66" s="718" t="s">
        <v>261</v>
      </c>
      <c r="C66" s="719"/>
      <c r="D66" s="719"/>
      <c r="E66" s="719"/>
      <c r="F66" s="719"/>
      <c r="G66" s="719"/>
      <c r="H66" s="719"/>
      <c r="I66" s="719"/>
      <c r="J66" s="719"/>
      <c r="K66" s="719"/>
      <c r="L66" s="719"/>
      <c r="M66" s="719"/>
      <c r="N66" s="720"/>
      <c r="O66" s="164"/>
      <c r="P66" s="165"/>
      <c r="Q66" s="165"/>
      <c r="R66" s="101"/>
      <c r="S66" s="327">
        <f t="shared" si="4"/>
        <v>130.5</v>
      </c>
      <c r="T66" s="426">
        <f t="shared" si="5"/>
        <v>43.5</v>
      </c>
      <c r="U66" s="421">
        <f>X66+Y66</f>
        <v>87</v>
      </c>
      <c r="V66" s="327"/>
      <c r="W66" s="328"/>
      <c r="X66" s="328">
        <v>85</v>
      </c>
      <c r="Y66" s="328">
        <v>2</v>
      </c>
      <c r="Z66" s="420"/>
      <c r="AA66" s="444"/>
      <c r="AB66" s="523"/>
      <c r="AC66" s="480">
        <v>2</v>
      </c>
      <c r="AD66" s="587" t="s">
        <v>276</v>
      </c>
      <c r="AE66" s="445">
        <v>2</v>
      </c>
      <c r="AF66" s="507"/>
      <c r="AG66" s="480"/>
      <c r="AH66" s="587"/>
      <c r="AT66" s="53"/>
    </row>
    <row r="67" spans="1:46" s="45" customFormat="1" ht="21.75" customHeight="1">
      <c r="A67" s="687"/>
      <c r="B67" s="856" t="s">
        <v>240</v>
      </c>
      <c r="C67" s="857"/>
      <c r="D67" s="857"/>
      <c r="E67" s="857"/>
      <c r="F67" s="857"/>
      <c r="G67" s="857"/>
      <c r="H67" s="857"/>
      <c r="I67" s="857"/>
      <c r="J67" s="857"/>
      <c r="K67" s="857"/>
      <c r="L67" s="857"/>
      <c r="M67" s="857"/>
      <c r="N67" s="858"/>
      <c r="O67" s="239"/>
      <c r="P67" s="222"/>
      <c r="Q67" s="222"/>
      <c r="R67" s="217"/>
      <c r="S67" s="179">
        <f t="shared" si="4"/>
        <v>201</v>
      </c>
      <c r="T67" s="224">
        <f t="shared" si="5"/>
        <v>67</v>
      </c>
      <c r="U67" s="186">
        <f>X67+Y67</f>
        <v>134</v>
      </c>
      <c r="V67" s="263"/>
      <c r="W67" s="262"/>
      <c r="X67" s="262">
        <v>129</v>
      </c>
      <c r="Y67" s="262">
        <v>5</v>
      </c>
      <c r="Z67" s="257"/>
      <c r="AA67" s="444"/>
      <c r="AB67" s="523"/>
      <c r="AC67" s="480" t="s">
        <v>280</v>
      </c>
      <c r="AD67" s="587" t="s">
        <v>281</v>
      </c>
      <c r="AE67" s="445"/>
      <c r="AF67" s="431"/>
      <c r="AG67" s="454">
        <v>3</v>
      </c>
      <c r="AH67" s="587">
        <v>3</v>
      </c>
      <c r="AT67" s="53"/>
    </row>
    <row r="68" spans="1:46" s="45" customFormat="1" ht="17.25" customHeight="1">
      <c r="A68" s="688"/>
      <c r="B68" s="853" t="s">
        <v>130</v>
      </c>
      <c r="C68" s="854"/>
      <c r="D68" s="854"/>
      <c r="E68" s="854"/>
      <c r="F68" s="854"/>
      <c r="G68" s="854"/>
      <c r="H68" s="854"/>
      <c r="I68" s="854"/>
      <c r="J68" s="854"/>
      <c r="K68" s="854"/>
      <c r="L68" s="854"/>
      <c r="M68" s="854"/>
      <c r="N68" s="855"/>
      <c r="O68" s="135"/>
      <c r="P68" s="134"/>
      <c r="Q68" s="134"/>
      <c r="R68" s="103"/>
      <c r="S68" s="179">
        <f t="shared" si="4"/>
        <v>303</v>
      </c>
      <c r="T68" s="224">
        <f t="shared" si="5"/>
        <v>101</v>
      </c>
      <c r="U68" s="186">
        <v>202</v>
      </c>
      <c r="V68" s="264"/>
      <c r="W68" s="265"/>
      <c r="X68" s="265">
        <v>202</v>
      </c>
      <c r="Y68" s="265"/>
      <c r="Z68" s="266"/>
      <c r="AA68" s="453"/>
      <c r="AB68" s="534"/>
      <c r="AC68" s="533">
        <v>2</v>
      </c>
      <c r="AD68" s="589">
        <v>2</v>
      </c>
      <c r="AE68" s="514">
        <v>2</v>
      </c>
      <c r="AF68" s="612">
        <v>2</v>
      </c>
      <c r="AG68" s="533">
        <v>2</v>
      </c>
      <c r="AH68" s="589">
        <v>2</v>
      </c>
      <c r="AT68" s="53"/>
    </row>
    <row r="69" spans="1:50" s="45" customFormat="1" ht="15.75" customHeight="1">
      <c r="A69" s="704" t="s">
        <v>191</v>
      </c>
      <c r="B69" s="725" t="s">
        <v>205</v>
      </c>
      <c r="C69" s="804"/>
      <c r="D69" s="804"/>
      <c r="E69" s="804"/>
      <c r="F69" s="804"/>
      <c r="G69" s="804"/>
      <c r="H69" s="804"/>
      <c r="I69" s="804"/>
      <c r="J69" s="804"/>
      <c r="K69" s="804"/>
      <c r="L69" s="804"/>
      <c r="M69" s="804"/>
      <c r="N69" s="805"/>
      <c r="O69" s="244">
        <v>5</v>
      </c>
      <c r="P69" s="245">
        <v>5</v>
      </c>
      <c r="Q69" s="245">
        <v>2</v>
      </c>
      <c r="R69" s="246">
        <v>6.7</v>
      </c>
      <c r="S69" s="163">
        <f>S70+S73</f>
        <v>500</v>
      </c>
      <c r="T69" s="231">
        <f>T70+T73</f>
        <v>166.5</v>
      </c>
      <c r="U69" s="157">
        <f>U70+U73</f>
        <v>333</v>
      </c>
      <c r="V69" s="232"/>
      <c r="W69" s="232"/>
      <c r="X69" s="232"/>
      <c r="Y69" s="232"/>
      <c r="Z69" s="233"/>
      <c r="AA69" s="450"/>
      <c r="AB69" s="452"/>
      <c r="AC69" s="450"/>
      <c r="AD69" s="591"/>
      <c r="AE69" s="563"/>
      <c r="AF69" s="452"/>
      <c r="AG69" s="450"/>
      <c r="AH69" s="591"/>
      <c r="AI69" s="731" t="s">
        <v>226</v>
      </c>
      <c r="AJ69" s="731"/>
      <c r="AK69" s="731"/>
      <c r="AL69" s="731"/>
      <c r="AM69" s="731"/>
      <c r="AN69" s="731"/>
      <c r="AO69" s="731"/>
      <c r="AP69" s="731"/>
      <c r="AQ69" s="731"/>
      <c r="AR69" s="731"/>
      <c r="AS69" s="731"/>
      <c r="AT69" s="731"/>
      <c r="AU69" s="731"/>
      <c r="AV69" s="731"/>
      <c r="AW69" s="731"/>
      <c r="AX69" s="732"/>
    </row>
    <row r="70" spans="1:76" s="62" customFormat="1" ht="22.5" customHeight="1">
      <c r="A70" s="675" t="s">
        <v>74</v>
      </c>
      <c r="B70" s="802" t="s">
        <v>251</v>
      </c>
      <c r="C70" s="724"/>
      <c r="D70" s="724"/>
      <c r="E70" s="724"/>
      <c r="F70" s="724"/>
      <c r="G70" s="724"/>
      <c r="H70" s="724"/>
      <c r="I70" s="724"/>
      <c r="J70" s="724"/>
      <c r="K70" s="724"/>
      <c r="L70" s="724"/>
      <c r="M70" s="724"/>
      <c r="N70" s="803"/>
      <c r="O70" s="179" t="s">
        <v>211</v>
      </c>
      <c r="P70" s="268" t="s">
        <v>348</v>
      </c>
      <c r="Q70" s="230"/>
      <c r="R70" s="269">
        <v>5.6</v>
      </c>
      <c r="S70" s="270">
        <v>278</v>
      </c>
      <c r="T70" s="271">
        <v>92.5</v>
      </c>
      <c r="U70" s="272">
        <v>185</v>
      </c>
      <c r="V70" s="273">
        <v>170</v>
      </c>
      <c r="W70" s="274"/>
      <c r="X70" s="274"/>
      <c r="Y70" s="274"/>
      <c r="Z70" s="275">
        <v>15</v>
      </c>
      <c r="AA70" s="451"/>
      <c r="AB70" s="549"/>
      <c r="AC70" s="451"/>
      <c r="AD70" s="592">
        <v>2</v>
      </c>
      <c r="AE70" s="549" t="s">
        <v>336</v>
      </c>
      <c r="AF70" s="483" t="s">
        <v>335</v>
      </c>
      <c r="AG70" s="513">
        <v>2</v>
      </c>
      <c r="AH70" s="592">
        <v>2</v>
      </c>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row>
    <row r="71" spans="1:76" s="62" customFormat="1" ht="22.5" customHeight="1">
      <c r="A71" s="689"/>
      <c r="B71" s="778" t="s">
        <v>127</v>
      </c>
      <c r="C71" s="717"/>
      <c r="D71" s="717"/>
      <c r="E71" s="717"/>
      <c r="F71" s="717"/>
      <c r="G71" s="717"/>
      <c r="H71" s="717"/>
      <c r="I71" s="717"/>
      <c r="J71" s="717"/>
      <c r="K71" s="717"/>
      <c r="L71" s="717"/>
      <c r="M71" s="717"/>
      <c r="N71" s="779"/>
      <c r="O71" s="323"/>
      <c r="P71" s="324"/>
      <c r="Q71" s="258"/>
      <c r="R71" s="276"/>
      <c r="S71" s="277">
        <v>214</v>
      </c>
      <c r="T71" s="278">
        <v>70.5</v>
      </c>
      <c r="U71" s="279">
        <v>143</v>
      </c>
      <c r="V71" s="225">
        <v>128</v>
      </c>
      <c r="W71" s="230"/>
      <c r="X71" s="230"/>
      <c r="Y71" s="230"/>
      <c r="Z71" s="276">
        <v>15</v>
      </c>
      <c r="AA71" s="446"/>
      <c r="AB71" s="550"/>
      <c r="AC71" s="593"/>
      <c r="AD71" s="594"/>
      <c r="AE71" s="564">
        <v>2</v>
      </c>
      <c r="AF71" s="467">
        <v>2</v>
      </c>
      <c r="AG71" s="466">
        <v>2</v>
      </c>
      <c r="AH71" s="622">
        <v>2</v>
      </c>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row>
    <row r="72" spans="1:76" s="62" customFormat="1" ht="16.5" customHeight="1">
      <c r="A72" s="690"/>
      <c r="B72" s="799" t="s">
        <v>128</v>
      </c>
      <c r="C72" s="800"/>
      <c r="D72" s="800"/>
      <c r="E72" s="800"/>
      <c r="F72" s="800"/>
      <c r="G72" s="800"/>
      <c r="H72" s="800"/>
      <c r="I72" s="800"/>
      <c r="J72" s="800"/>
      <c r="K72" s="800"/>
      <c r="L72" s="800"/>
      <c r="M72" s="800"/>
      <c r="N72" s="801"/>
      <c r="O72" s="280"/>
      <c r="P72" s="281"/>
      <c r="Q72" s="281"/>
      <c r="R72" s="282"/>
      <c r="S72" s="283">
        <v>63</v>
      </c>
      <c r="T72" s="282">
        <v>21</v>
      </c>
      <c r="U72" s="284">
        <v>42</v>
      </c>
      <c r="V72" s="285">
        <v>42</v>
      </c>
      <c r="W72" s="286"/>
      <c r="X72" s="286"/>
      <c r="Y72" s="286"/>
      <c r="Z72" s="282"/>
      <c r="AA72" s="478"/>
      <c r="AB72" s="551"/>
      <c r="AC72" s="482"/>
      <c r="AD72" s="595">
        <v>2</v>
      </c>
      <c r="AE72" s="565"/>
      <c r="AF72" s="614"/>
      <c r="AG72" s="623"/>
      <c r="AH72" s="59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row>
    <row r="73" spans="1:76" s="62" customFormat="1" ht="16.5" customHeight="1">
      <c r="A73" s="674" t="s">
        <v>75</v>
      </c>
      <c r="B73" s="775" t="s">
        <v>250</v>
      </c>
      <c r="C73" s="776"/>
      <c r="D73" s="776"/>
      <c r="E73" s="776"/>
      <c r="F73" s="776"/>
      <c r="G73" s="776"/>
      <c r="H73" s="776"/>
      <c r="I73" s="776"/>
      <c r="J73" s="776"/>
      <c r="K73" s="776"/>
      <c r="L73" s="776"/>
      <c r="M73" s="776"/>
      <c r="N73" s="777"/>
      <c r="O73" s="287" t="s">
        <v>211</v>
      </c>
      <c r="P73" s="288">
        <v>6.7</v>
      </c>
      <c r="Q73" s="288"/>
      <c r="R73" s="289"/>
      <c r="S73" s="290">
        <v>222</v>
      </c>
      <c r="T73" s="291">
        <v>74</v>
      </c>
      <c r="U73" s="292">
        <f>U74+U75</f>
        <v>148</v>
      </c>
      <c r="V73" s="293"/>
      <c r="W73" s="294">
        <f>W74+W75</f>
        <v>148</v>
      </c>
      <c r="X73" s="294"/>
      <c r="Y73" s="294"/>
      <c r="Z73" s="295"/>
      <c r="AA73" s="447"/>
      <c r="AB73" s="552"/>
      <c r="AC73" s="472"/>
      <c r="AD73" s="596"/>
      <c r="AE73" s="492"/>
      <c r="AF73" s="547">
        <v>2</v>
      </c>
      <c r="AG73" s="469">
        <v>2</v>
      </c>
      <c r="AH73" s="624">
        <v>6</v>
      </c>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row>
    <row r="74" spans="1:76" s="62" customFormat="1" ht="16.5" customHeight="1">
      <c r="A74" s="689"/>
      <c r="B74" s="717" t="s">
        <v>204</v>
      </c>
      <c r="C74" s="717"/>
      <c r="D74" s="717"/>
      <c r="E74" s="717"/>
      <c r="F74" s="717"/>
      <c r="G74" s="717"/>
      <c r="H74" s="717"/>
      <c r="I74" s="717"/>
      <c r="J74" s="717"/>
      <c r="K74" s="717"/>
      <c r="L74" s="717"/>
      <c r="M74" s="717"/>
      <c r="N74" s="717"/>
      <c r="O74" s="296"/>
      <c r="P74" s="297"/>
      <c r="Q74" s="261"/>
      <c r="R74" s="298"/>
      <c r="S74" s="277">
        <v>144</v>
      </c>
      <c r="T74" s="276">
        <v>48</v>
      </c>
      <c r="U74" s="299">
        <v>96</v>
      </c>
      <c r="V74" s="225"/>
      <c r="W74" s="230">
        <v>96</v>
      </c>
      <c r="X74" s="230"/>
      <c r="Y74" s="259"/>
      <c r="Z74" s="238"/>
      <c r="AA74" s="456"/>
      <c r="AB74" s="553"/>
      <c r="AC74" s="538"/>
      <c r="AD74" s="597"/>
      <c r="AE74" s="566"/>
      <c r="AF74" s="543">
        <v>2</v>
      </c>
      <c r="AG74" s="468">
        <v>2</v>
      </c>
      <c r="AH74" s="625">
        <v>2</v>
      </c>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row>
    <row r="75" spans="1:76" s="62" customFormat="1" ht="16.5" customHeight="1">
      <c r="A75" s="691"/>
      <c r="B75" s="756" t="s">
        <v>203</v>
      </c>
      <c r="C75" s="756"/>
      <c r="D75" s="756"/>
      <c r="E75" s="756"/>
      <c r="F75" s="756"/>
      <c r="G75" s="756"/>
      <c r="H75" s="756"/>
      <c r="I75" s="756"/>
      <c r="J75" s="756"/>
      <c r="K75" s="756"/>
      <c r="L75" s="756"/>
      <c r="M75" s="756"/>
      <c r="N75" s="756"/>
      <c r="O75" s="300"/>
      <c r="P75" s="301"/>
      <c r="Q75" s="302"/>
      <c r="R75" s="303"/>
      <c r="S75" s="277">
        <v>78</v>
      </c>
      <c r="T75" s="276">
        <v>26</v>
      </c>
      <c r="U75" s="304">
        <v>52</v>
      </c>
      <c r="V75" s="285"/>
      <c r="W75" s="286">
        <v>52</v>
      </c>
      <c r="X75" s="286"/>
      <c r="Y75" s="260"/>
      <c r="Z75" s="305"/>
      <c r="AA75" s="446"/>
      <c r="AB75" s="550"/>
      <c r="AC75" s="482"/>
      <c r="AD75" s="598"/>
      <c r="AE75" s="478"/>
      <c r="AF75" s="615"/>
      <c r="AG75" s="626"/>
      <c r="AH75" s="627">
        <v>4</v>
      </c>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row>
    <row r="76" spans="1:76" s="62" customFormat="1" ht="16.5" customHeight="1">
      <c r="A76" s="692" t="s">
        <v>76</v>
      </c>
      <c r="B76" s="725" t="s">
        <v>77</v>
      </c>
      <c r="C76" s="716"/>
      <c r="D76" s="716"/>
      <c r="E76" s="716"/>
      <c r="F76" s="716"/>
      <c r="G76" s="716"/>
      <c r="H76" s="716"/>
      <c r="I76" s="716"/>
      <c r="J76" s="716"/>
      <c r="K76" s="716"/>
      <c r="L76" s="716"/>
      <c r="M76" s="716"/>
      <c r="N76" s="726"/>
      <c r="O76" s="306"/>
      <c r="P76" s="307"/>
      <c r="Q76" s="307"/>
      <c r="R76" s="308"/>
      <c r="S76" s="309">
        <f>S77</f>
        <v>231</v>
      </c>
      <c r="T76" s="310">
        <f>T77</f>
        <v>77</v>
      </c>
      <c r="U76" s="311">
        <f>U77</f>
        <v>154</v>
      </c>
      <c r="V76" s="293"/>
      <c r="W76" s="294"/>
      <c r="X76" s="294"/>
      <c r="Y76" s="312"/>
      <c r="Z76" s="308"/>
      <c r="AA76" s="457"/>
      <c r="AB76" s="554"/>
      <c r="AC76" s="599"/>
      <c r="AD76" s="600">
        <v>2</v>
      </c>
      <c r="AE76" s="481">
        <v>4</v>
      </c>
      <c r="AF76" s="616">
        <v>4</v>
      </c>
      <c r="AG76" s="470">
        <v>3</v>
      </c>
      <c r="AH76" s="602">
        <v>4</v>
      </c>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t="s">
        <v>126</v>
      </c>
      <c r="BR76" s="45"/>
      <c r="BS76" s="45"/>
      <c r="BT76" s="45"/>
      <c r="BU76" s="45"/>
      <c r="BV76" s="45"/>
      <c r="BW76" s="45"/>
      <c r="BX76" s="45"/>
    </row>
    <row r="77" spans="1:76" s="62" customFormat="1" ht="16.5" customHeight="1">
      <c r="A77" s="675" t="s">
        <v>78</v>
      </c>
      <c r="B77" s="724" t="s">
        <v>249</v>
      </c>
      <c r="C77" s="724"/>
      <c r="D77" s="724"/>
      <c r="E77" s="724"/>
      <c r="F77" s="724"/>
      <c r="G77" s="724"/>
      <c r="H77" s="724"/>
      <c r="I77" s="724"/>
      <c r="J77" s="724"/>
      <c r="K77" s="724"/>
      <c r="L77" s="724"/>
      <c r="M77" s="724"/>
      <c r="N77" s="724"/>
      <c r="O77" s="179">
        <v>7</v>
      </c>
      <c r="P77" s="261" t="s">
        <v>353</v>
      </c>
      <c r="Q77" s="261">
        <v>4</v>
      </c>
      <c r="R77" s="298"/>
      <c r="S77" s="313">
        <v>231</v>
      </c>
      <c r="T77" s="271">
        <v>77</v>
      </c>
      <c r="U77" s="314">
        <f>U78+U79+U80+U81</f>
        <v>154</v>
      </c>
      <c r="V77" s="273">
        <f>V78+V79+V80+V81</f>
        <v>154</v>
      </c>
      <c r="W77" s="274"/>
      <c r="X77" s="274"/>
      <c r="Y77" s="274"/>
      <c r="Z77" s="275"/>
      <c r="AA77" s="447"/>
      <c r="AB77" s="552"/>
      <c r="AC77" s="601"/>
      <c r="AD77" s="602"/>
      <c r="AE77" s="567">
        <v>2</v>
      </c>
      <c r="AF77" s="467">
        <v>2</v>
      </c>
      <c r="AG77" s="466">
        <v>2</v>
      </c>
      <c r="AH77" s="622">
        <v>2</v>
      </c>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row>
    <row r="78" spans="1:76" s="62" customFormat="1" ht="16.5" customHeight="1">
      <c r="A78" s="689"/>
      <c r="B78" s="717" t="s">
        <v>129</v>
      </c>
      <c r="C78" s="717"/>
      <c r="D78" s="717"/>
      <c r="E78" s="717"/>
      <c r="F78" s="717"/>
      <c r="G78" s="717"/>
      <c r="H78" s="717"/>
      <c r="I78" s="717"/>
      <c r="J78" s="717"/>
      <c r="K78" s="717"/>
      <c r="L78" s="717"/>
      <c r="M78" s="717"/>
      <c r="N78" s="717"/>
      <c r="O78" s="315"/>
      <c r="P78" s="261"/>
      <c r="Q78" s="261"/>
      <c r="R78" s="298"/>
      <c r="S78" s="277">
        <v>63</v>
      </c>
      <c r="T78" s="276">
        <v>21</v>
      </c>
      <c r="U78" s="316">
        <v>42</v>
      </c>
      <c r="V78" s="225">
        <v>42</v>
      </c>
      <c r="W78" s="230"/>
      <c r="X78" s="230"/>
      <c r="Y78" s="230"/>
      <c r="Z78" s="276"/>
      <c r="AA78" s="527"/>
      <c r="AB78" s="555"/>
      <c r="AC78" s="603"/>
      <c r="AD78" s="576">
        <v>2</v>
      </c>
      <c r="AE78" s="537"/>
      <c r="AF78" s="617"/>
      <c r="AG78" s="536"/>
      <c r="AH78" s="628"/>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190"/>
      <c r="BR78" s="45"/>
      <c r="BS78" s="45"/>
      <c r="BT78" s="45"/>
      <c r="BU78" s="45"/>
      <c r="BV78" s="45"/>
      <c r="BW78" s="45"/>
      <c r="BX78" s="45"/>
    </row>
    <row r="79" spans="1:34" s="45" customFormat="1" ht="16.5" customHeight="1">
      <c r="A79" s="693"/>
      <c r="B79" s="717" t="s">
        <v>222</v>
      </c>
      <c r="C79" s="717"/>
      <c r="D79" s="717"/>
      <c r="E79" s="717"/>
      <c r="F79" s="717"/>
      <c r="G79" s="717"/>
      <c r="H79" s="717"/>
      <c r="I79" s="717"/>
      <c r="J79" s="717"/>
      <c r="K79" s="717"/>
      <c r="L79" s="717"/>
      <c r="M79" s="717"/>
      <c r="N79" s="717"/>
      <c r="O79" s="315"/>
      <c r="P79" s="261"/>
      <c r="Q79" s="261"/>
      <c r="R79" s="298"/>
      <c r="S79" s="317">
        <v>48</v>
      </c>
      <c r="T79" s="318">
        <v>16</v>
      </c>
      <c r="U79" s="319">
        <v>32</v>
      </c>
      <c r="V79" s="179">
        <v>32</v>
      </c>
      <c r="W79" s="258"/>
      <c r="X79" s="258"/>
      <c r="Y79" s="230"/>
      <c r="Z79" s="276"/>
      <c r="AA79" s="528"/>
      <c r="AB79" s="477"/>
      <c r="AC79" s="604"/>
      <c r="AD79" s="594"/>
      <c r="AE79" s="439">
        <v>2</v>
      </c>
      <c r="AF79" s="543"/>
      <c r="AG79" s="577"/>
      <c r="AH79" s="578"/>
    </row>
    <row r="80" spans="1:34" s="45" customFormat="1" ht="16.5" customHeight="1">
      <c r="A80" s="689"/>
      <c r="B80" s="717" t="s">
        <v>223</v>
      </c>
      <c r="C80" s="717"/>
      <c r="D80" s="717"/>
      <c r="E80" s="717"/>
      <c r="F80" s="717"/>
      <c r="G80" s="717"/>
      <c r="H80" s="717"/>
      <c r="I80" s="717"/>
      <c r="J80" s="717"/>
      <c r="K80" s="717"/>
      <c r="L80" s="717"/>
      <c r="M80" s="717"/>
      <c r="N80" s="717"/>
      <c r="O80" s="315"/>
      <c r="P80" s="261"/>
      <c r="Q80" s="261"/>
      <c r="R80" s="298"/>
      <c r="S80" s="317">
        <v>57</v>
      </c>
      <c r="T80" s="320">
        <v>19</v>
      </c>
      <c r="U80" s="319">
        <v>38</v>
      </c>
      <c r="V80" s="179">
        <v>38</v>
      </c>
      <c r="W80" s="258"/>
      <c r="X80" s="258"/>
      <c r="Y80" s="230"/>
      <c r="Z80" s="276"/>
      <c r="AA80" s="528"/>
      <c r="AB80" s="477"/>
      <c r="AC80" s="604"/>
      <c r="AD80" s="594"/>
      <c r="AE80" s="439"/>
      <c r="AF80" s="544">
        <v>2</v>
      </c>
      <c r="AG80" s="577"/>
      <c r="AH80" s="578"/>
    </row>
    <row r="81" spans="1:34" s="45" customFormat="1" ht="15.75" customHeight="1">
      <c r="A81" s="690"/>
      <c r="B81" s="800" t="s">
        <v>184</v>
      </c>
      <c r="C81" s="800"/>
      <c r="D81" s="800"/>
      <c r="E81" s="800"/>
      <c r="F81" s="800"/>
      <c r="G81" s="800"/>
      <c r="H81" s="800"/>
      <c r="I81" s="800"/>
      <c r="J81" s="800"/>
      <c r="K81" s="800"/>
      <c r="L81" s="800"/>
      <c r="M81" s="800"/>
      <c r="N81" s="800"/>
      <c r="O81" s="300"/>
      <c r="P81" s="301"/>
      <c r="Q81" s="301"/>
      <c r="R81" s="303"/>
      <c r="S81" s="317">
        <v>63</v>
      </c>
      <c r="T81" s="321">
        <v>21</v>
      </c>
      <c r="U81" s="322">
        <v>42</v>
      </c>
      <c r="V81" s="280">
        <v>42</v>
      </c>
      <c r="W81" s="281"/>
      <c r="X81" s="281"/>
      <c r="Y81" s="286"/>
      <c r="Z81" s="282"/>
      <c r="AA81" s="471"/>
      <c r="AB81" s="556"/>
      <c r="AC81" s="605"/>
      <c r="AD81" s="606"/>
      <c r="AE81" s="535"/>
      <c r="AF81" s="614"/>
      <c r="AG81" s="474">
        <v>1</v>
      </c>
      <c r="AH81" s="629">
        <v>2</v>
      </c>
    </row>
    <row r="82" spans="1:46" s="45" customFormat="1" ht="16.5" customHeight="1">
      <c r="A82" s="689"/>
      <c r="B82" s="868" t="s">
        <v>221</v>
      </c>
      <c r="C82" s="767"/>
      <c r="D82" s="767"/>
      <c r="E82" s="767"/>
      <c r="F82" s="767"/>
      <c r="G82" s="767"/>
      <c r="H82" s="767"/>
      <c r="I82" s="767"/>
      <c r="J82" s="767"/>
      <c r="K82" s="767"/>
      <c r="L82" s="767"/>
      <c r="M82" s="767"/>
      <c r="N82" s="869"/>
      <c r="O82" s="234"/>
      <c r="P82" s="235"/>
      <c r="Q82" s="235"/>
      <c r="R82" s="155"/>
      <c r="S82" s="153">
        <f>T82+U82</f>
        <v>37.5</v>
      </c>
      <c r="T82" s="158">
        <f>U82/2</f>
        <v>12.5</v>
      </c>
      <c r="U82" s="189">
        <v>25</v>
      </c>
      <c r="V82" s="243"/>
      <c r="W82" s="92"/>
      <c r="X82" s="92"/>
      <c r="Y82" s="92">
        <v>25</v>
      </c>
      <c r="Z82" s="100"/>
      <c r="AA82" s="526"/>
      <c r="AB82" s="557"/>
      <c r="AC82" s="473"/>
      <c r="AD82" s="607"/>
      <c r="AE82" s="526"/>
      <c r="AF82" s="618"/>
      <c r="AG82" s="473"/>
      <c r="AH82" s="607"/>
      <c r="AR82" s="53"/>
      <c r="AT82" s="53"/>
    </row>
    <row r="83" spans="1:46" s="45" customFormat="1" ht="15.75" customHeight="1">
      <c r="A83" s="689"/>
      <c r="B83" s="711" t="s">
        <v>208</v>
      </c>
      <c r="C83" s="711"/>
      <c r="D83" s="711"/>
      <c r="E83" s="711"/>
      <c r="F83" s="711"/>
      <c r="G83" s="711"/>
      <c r="H83" s="711"/>
      <c r="I83" s="711"/>
      <c r="J83" s="711"/>
      <c r="K83" s="711"/>
      <c r="L83" s="711"/>
      <c r="M83" s="711"/>
      <c r="N83" s="711"/>
      <c r="O83" s="132"/>
      <c r="P83" s="133"/>
      <c r="Q83" s="133"/>
      <c r="R83" s="101"/>
      <c r="S83" s="215">
        <v>5454</v>
      </c>
      <c r="T83" s="216">
        <v>1818</v>
      </c>
      <c r="U83" s="221">
        <f>U36+U41+U45+U52+U57+U70+U73+U77+U82</f>
        <v>3636</v>
      </c>
      <c r="V83" s="430">
        <f>V77+V70+V45+V41+V36</f>
        <v>980</v>
      </c>
      <c r="W83" s="236">
        <f>W73+W51+W41</f>
        <v>569</v>
      </c>
      <c r="X83" s="429">
        <f>X51</f>
        <v>1805</v>
      </c>
      <c r="Y83" s="236">
        <f>Y51+Y70+Y82</f>
        <v>267</v>
      </c>
      <c r="Z83" s="237">
        <v>15</v>
      </c>
      <c r="AA83" s="195"/>
      <c r="AB83" s="434"/>
      <c r="AC83" s="178"/>
      <c r="AD83" s="608"/>
      <c r="AE83" s="195"/>
      <c r="AF83" s="434"/>
      <c r="AG83" s="178"/>
      <c r="AH83" s="608"/>
      <c r="AR83" s="53"/>
      <c r="AT83" s="53"/>
    </row>
    <row r="84" spans="1:46" s="45" customFormat="1" ht="15.75" customHeight="1">
      <c r="A84" s="679"/>
      <c r="B84" s="879" t="s">
        <v>209</v>
      </c>
      <c r="C84" s="880"/>
      <c r="D84" s="880"/>
      <c r="E84" s="880"/>
      <c r="F84" s="880"/>
      <c r="G84" s="880"/>
      <c r="H84" s="880"/>
      <c r="I84" s="880"/>
      <c r="J84" s="880"/>
      <c r="K84" s="880"/>
      <c r="L84" s="880"/>
      <c r="M84" s="880"/>
      <c r="N84" s="880"/>
      <c r="O84" s="102"/>
      <c r="P84" s="98"/>
      <c r="Q84" s="98"/>
      <c r="R84" s="114"/>
      <c r="S84" s="99"/>
      <c r="T84" s="156"/>
      <c r="U84" s="162"/>
      <c r="V84" s="218"/>
      <c r="W84" s="219"/>
      <c r="X84" s="219"/>
      <c r="Y84" s="219"/>
      <c r="Z84" s="220"/>
      <c r="AA84" s="435">
        <v>36</v>
      </c>
      <c r="AB84" s="558">
        <v>36</v>
      </c>
      <c r="AC84" s="435">
        <v>36</v>
      </c>
      <c r="AD84" s="609">
        <v>36</v>
      </c>
      <c r="AE84" s="476">
        <v>36</v>
      </c>
      <c r="AF84" s="558">
        <v>36</v>
      </c>
      <c r="AG84" s="435">
        <v>36</v>
      </c>
      <c r="AH84" s="609">
        <v>36</v>
      </c>
      <c r="AK84" s="45" t="s">
        <v>126</v>
      </c>
      <c r="AR84" s="53"/>
      <c r="AT84" s="53"/>
    </row>
    <row r="85" spans="1:46" s="45" customFormat="1" ht="18.75" customHeight="1">
      <c r="A85" s="674" t="s">
        <v>80</v>
      </c>
      <c r="B85" s="865" t="s">
        <v>79</v>
      </c>
      <c r="C85" s="866"/>
      <c r="D85" s="866"/>
      <c r="E85" s="866"/>
      <c r="F85" s="866"/>
      <c r="G85" s="866"/>
      <c r="H85" s="866"/>
      <c r="I85" s="866"/>
      <c r="J85" s="866"/>
      <c r="K85" s="866"/>
      <c r="L85" s="866"/>
      <c r="M85" s="866"/>
      <c r="N85" s="867"/>
      <c r="O85" s="123"/>
      <c r="P85" s="96"/>
      <c r="Q85" s="96"/>
      <c r="R85" s="115"/>
      <c r="S85" s="195" t="s">
        <v>96</v>
      </c>
      <c r="T85" s="94"/>
      <c r="U85" s="178">
        <v>72</v>
      </c>
      <c r="V85" s="143"/>
      <c r="W85" s="144"/>
      <c r="X85" s="144"/>
      <c r="Y85" s="145"/>
      <c r="Z85" s="146"/>
      <c r="AA85" s="436"/>
      <c r="AB85" s="479"/>
      <c r="AC85" s="436"/>
      <c r="AD85" s="196" t="s">
        <v>96</v>
      </c>
      <c r="AE85" s="568"/>
      <c r="AF85" s="479"/>
      <c r="AG85" s="436"/>
      <c r="AH85" s="196"/>
      <c r="AR85" s="53"/>
      <c r="AT85" s="53"/>
    </row>
    <row r="86" spans="1:46" s="45" customFormat="1" ht="18.75" customHeight="1">
      <c r="A86" s="694" t="s">
        <v>81</v>
      </c>
      <c r="B86" s="719" t="s">
        <v>97</v>
      </c>
      <c r="C86" s="719"/>
      <c r="D86" s="719"/>
      <c r="E86" s="719"/>
      <c r="F86" s="719"/>
      <c r="G86" s="719"/>
      <c r="H86" s="719"/>
      <c r="I86" s="719"/>
      <c r="J86" s="719"/>
      <c r="K86" s="719"/>
      <c r="L86" s="719"/>
      <c r="M86" s="719"/>
      <c r="N86" s="719"/>
      <c r="O86" s="124"/>
      <c r="P86" s="125"/>
      <c r="Q86" s="125"/>
      <c r="R86" s="126"/>
      <c r="S86" s="214" t="s">
        <v>95</v>
      </c>
      <c r="T86" s="89"/>
      <c r="U86" s="169">
        <v>252</v>
      </c>
      <c r="V86" s="88"/>
      <c r="W86" s="147"/>
      <c r="X86" s="147"/>
      <c r="Y86" s="89"/>
      <c r="Z86" s="127"/>
      <c r="AA86" s="459"/>
      <c r="AB86" s="464"/>
      <c r="AC86" s="459"/>
      <c r="AD86" s="168"/>
      <c r="AE86" s="461" t="s">
        <v>93</v>
      </c>
      <c r="AF86" s="464"/>
      <c r="AG86" s="459" t="s">
        <v>94</v>
      </c>
      <c r="AH86" s="168"/>
      <c r="AR86" s="53"/>
      <c r="AT86" s="53"/>
    </row>
    <row r="87" spans="1:46" s="45" customFormat="1" ht="18.75" customHeight="1">
      <c r="A87" s="675" t="s">
        <v>82</v>
      </c>
      <c r="B87" s="859" t="s">
        <v>98</v>
      </c>
      <c r="C87" s="860"/>
      <c r="D87" s="860"/>
      <c r="E87" s="860"/>
      <c r="F87" s="860"/>
      <c r="G87" s="860"/>
      <c r="H87" s="860"/>
      <c r="I87" s="860"/>
      <c r="J87" s="860"/>
      <c r="K87" s="860"/>
      <c r="L87" s="860"/>
      <c r="M87" s="860"/>
      <c r="N87" s="861"/>
      <c r="O87" s="88"/>
      <c r="P87" s="89"/>
      <c r="Q87" s="89"/>
      <c r="R87" s="127"/>
      <c r="S87" s="214" t="s">
        <v>93</v>
      </c>
      <c r="T87" s="89"/>
      <c r="U87" s="169">
        <v>108</v>
      </c>
      <c r="V87" s="88"/>
      <c r="W87" s="147"/>
      <c r="X87" s="147"/>
      <c r="Y87" s="89"/>
      <c r="Z87" s="127"/>
      <c r="AA87" s="459"/>
      <c r="AB87" s="464"/>
      <c r="AC87" s="459"/>
      <c r="AD87" s="168"/>
      <c r="AE87" s="461" t="s">
        <v>93</v>
      </c>
      <c r="AF87" s="464"/>
      <c r="AG87" s="459"/>
      <c r="AH87" s="168"/>
      <c r="AR87" s="53"/>
      <c r="AT87" s="53"/>
    </row>
    <row r="88" spans="1:46" s="45" customFormat="1" ht="18.75" customHeight="1">
      <c r="A88" s="675" t="s">
        <v>83</v>
      </c>
      <c r="B88" s="859" t="s">
        <v>99</v>
      </c>
      <c r="C88" s="860"/>
      <c r="D88" s="860"/>
      <c r="E88" s="860"/>
      <c r="F88" s="860"/>
      <c r="G88" s="860"/>
      <c r="H88" s="860"/>
      <c r="I88" s="860"/>
      <c r="J88" s="860"/>
      <c r="K88" s="860"/>
      <c r="L88" s="860"/>
      <c r="M88" s="860"/>
      <c r="N88" s="861"/>
      <c r="O88" s="88"/>
      <c r="P88" s="89"/>
      <c r="Q88" s="89"/>
      <c r="R88" s="127"/>
      <c r="S88" s="214" t="s">
        <v>94</v>
      </c>
      <c r="T88" s="89"/>
      <c r="U88" s="169">
        <v>144</v>
      </c>
      <c r="V88" s="88"/>
      <c r="W88" s="147"/>
      <c r="X88" s="147"/>
      <c r="Y88" s="89"/>
      <c r="Z88" s="127"/>
      <c r="AA88" s="459"/>
      <c r="AB88" s="464"/>
      <c r="AC88" s="459"/>
      <c r="AD88" s="168"/>
      <c r="AE88" s="461"/>
      <c r="AF88" s="464"/>
      <c r="AG88" s="459" t="s">
        <v>94</v>
      </c>
      <c r="AH88" s="168"/>
      <c r="AR88" s="53"/>
      <c r="AT88" s="53"/>
    </row>
    <row r="89" spans="1:46" s="45" customFormat="1" ht="18.75" customHeight="1">
      <c r="A89" s="670" t="s">
        <v>84</v>
      </c>
      <c r="B89" s="718" t="s">
        <v>100</v>
      </c>
      <c r="C89" s="719"/>
      <c r="D89" s="719"/>
      <c r="E89" s="719"/>
      <c r="F89" s="719"/>
      <c r="G89" s="719"/>
      <c r="H89" s="719"/>
      <c r="I89" s="719"/>
      <c r="J89" s="719"/>
      <c r="K89" s="719"/>
      <c r="L89" s="719"/>
      <c r="M89" s="719"/>
      <c r="N89" s="719"/>
      <c r="O89" s="88"/>
      <c r="P89" s="89"/>
      <c r="Q89" s="89"/>
      <c r="R89" s="127"/>
      <c r="S89" s="193" t="s">
        <v>93</v>
      </c>
      <c r="T89" s="93"/>
      <c r="U89" s="187">
        <v>108</v>
      </c>
      <c r="V89" s="88"/>
      <c r="W89" s="147"/>
      <c r="X89" s="147"/>
      <c r="Y89" s="89"/>
      <c r="Z89" s="127"/>
      <c r="AA89" s="459"/>
      <c r="AB89" s="437"/>
      <c r="AC89" s="459"/>
      <c r="AD89" s="175"/>
      <c r="AE89" s="462"/>
      <c r="AF89" s="437"/>
      <c r="AG89" s="459"/>
      <c r="AH89" s="168" t="s">
        <v>93</v>
      </c>
      <c r="AR89" s="53"/>
      <c r="AT89" s="53"/>
    </row>
    <row r="90" spans="1:46" s="45" customFormat="1" ht="18.75" customHeight="1">
      <c r="A90" s="675" t="s">
        <v>85</v>
      </c>
      <c r="B90" s="859" t="s">
        <v>101</v>
      </c>
      <c r="C90" s="860"/>
      <c r="D90" s="860"/>
      <c r="E90" s="860"/>
      <c r="F90" s="860"/>
      <c r="G90" s="860"/>
      <c r="H90" s="860"/>
      <c r="I90" s="860"/>
      <c r="J90" s="860"/>
      <c r="K90" s="860"/>
      <c r="L90" s="860"/>
      <c r="M90" s="860"/>
      <c r="N90" s="861"/>
      <c r="O90" s="88"/>
      <c r="P90" s="89"/>
      <c r="Q90" s="89"/>
      <c r="R90" s="127"/>
      <c r="S90" s="214" t="s">
        <v>234</v>
      </c>
      <c r="T90" s="89"/>
      <c r="U90" s="88"/>
      <c r="V90" s="88"/>
      <c r="W90" s="147"/>
      <c r="X90" s="147"/>
      <c r="Y90" s="89"/>
      <c r="Z90" s="127"/>
      <c r="AA90" s="459" t="s">
        <v>90</v>
      </c>
      <c r="AB90" s="434" t="s">
        <v>96</v>
      </c>
      <c r="AC90" s="459" t="s">
        <v>90</v>
      </c>
      <c r="AD90" s="608" t="s">
        <v>96</v>
      </c>
      <c r="AE90" s="461" t="s">
        <v>90</v>
      </c>
      <c r="AF90" s="475" t="s">
        <v>96</v>
      </c>
      <c r="AG90" s="459" t="s">
        <v>90</v>
      </c>
      <c r="AH90" s="168" t="s">
        <v>90</v>
      </c>
      <c r="AR90" s="53"/>
      <c r="AT90" s="53"/>
    </row>
    <row r="91" spans="1:46" s="45" customFormat="1" ht="18.75" customHeight="1">
      <c r="A91" s="675" t="s">
        <v>86</v>
      </c>
      <c r="B91" s="719" t="s">
        <v>92</v>
      </c>
      <c r="C91" s="719"/>
      <c r="D91" s="719"/>
      <c r="E91" s="719"/>
      <c r="F91" s="719"/>
      <c r="G91" s="719"/>
      <c r="H91" s="719"/>
      <c r="I91" s="719"/>
      <c r="J91" s="719"/>
      <c r="K91" s="719"/>
      <c r="L91" s="719"/>
      <c r="M91" s="719"/>
      <c r="N91" s="719"/>
      <c r="O91" s="88"/>
      <c r="P91" s="89"/>
      <c r="Q91" s="89"/>
      <c r="R91" s="127"/>
      <c r="S91" s="214" t="s">
        <v>93</v>
      </c>
      <c r="T91" s="89"/>
      <c r="U91" s="88"/>
      <c r="V91" s="88"/>
      <c r="W91" s="147"/>
      <c r="X91" s="147"/>
      <c r="Y91" s="89"/>
      <c r="Z91" s="127"/>
      <c r="AA91" s="459"/>
      <c r="AB91" s="464"/>
      <c r="AC91" s="459"/>
      <c r="AD91" s="168"/>
      <c r="AE91" s="461"/>
      <c r="AF91" s="464"/>
      <c r="AG91" s="459"/>
      <c r="AH91" s="168" t="s">
        <v>93</v>
      </c>
      <c r="AR91" s="53"/>
      <c r="AT91" s="53"/>
    </row>
    <row r="92" spans="1:46" s="45" customFormat="1" ht="18.75" customHeight="1">
      <c r="A92" s="675" t="s">
        <v>87</v>
      </c>
      <c r="B92" s="718" t="s">
        <v>91</v>
      </c>
      <c r="C92" s="719"/>
      <c r="D92" s="719"/>
      <c r="E92" s="719"/>
      <c r="F92" s="719"/>
      <c r="G92" s="719"/>
      <c r="H92" s="719"/>
      <c r="I92" s="719"/>
      <c r="J92" s="719"/>
      <c r="K92" s="719"/>
      <c r="L92" s="719"/>
      <c r="M92" s="719"/>
      <c r="N92" s="720"/>
      <c r="O92" s="88"/>
      <c r="P92" s="89"/>
      <c r="Q92" s="89"/>
      <c r="R92" s="127"/>
      <c r="S92" s="214" t="s">
        <v>90</v>
      </c>
      <c r="T92" s="89"/>
      <c r="U92" s="88"/>
      <c r="V92" s="88"/>
      <c r="W92" s="147"/>
      <c r="X92" s="147"/>
      <c r="Y92" s="89"/>
      <c r="Z92" s="127"/>
      <c r="AA92" s="459"/>
      <c r="AB92" s="464"/>
      <c r="AC92" s="459"/>
      <c r="AD92" s="168"/>
      <c r="AE92" s="461"/>
      <c r="AF92" s="464"/>
      <c r="AG92" s="459"/>
      <c r="AH92" s="168" t="s">
        <v>90</v>
      </c>
      <c r="AR92" s="53"/>
      <c r="AT92" s="53"/>
    </row>
    <row r="93" spans="1:46" s="45" customFormat="1" ht="33" customHeight="1">
      <c r="A93" s="694" t="s">
        <v>88</v>
      </c>
      <c r="B93" s="778" t="s">
        <v>233</v>
      </c>
      <c r="C93" s="717"/>
      <c r="D93" s="717"/>
      <c r="E93" s="717"/>
      <c r="F93" s="717"/>
      <c r="G93" s="717"/>
      <c r="H93" s="717"/>
      <c r="I93" s="717"/>
      <c r="J93" s="717"/>
      <c r="K93" s="717"/>
      <c r="L93" s="717"/>
      <c r="M93" s="717"/>
      <c r="N93" s="779"/>
      <c r="O93" s="88"/>
      <c r="P93" s="89"/>
      <c r="Q93" s="89"/>
      <c r="R93" s="127"/>
      <c r="S93" s="214" t="s">
        <v>90</v>
      </c>
      <c r="T93" s="89"/>
      <c r="U93" s="88"/>
      <c r="V93" s="88"/>
      <c r="W93" s="148"/>
      <c r="X93" s="148"/>
      <c r="Y93" s="89"/>
      <c r="Z93" s="127"/>
      <c r="AA93" s="459"/>
      <c r="AB93" s="464"/>
      <c r="AC93" s="459"/>
      <c r="AD93" s="168"/>
      <c r="AE93" s="461"/>
      <c r="AF93" s="464"/>
      <c r="AG93" s="459"/>
      <c r="AH93" s="168" t="s">
        <v>90</v>
      </c>
      <c r="AT93" s="53"/>
    </row>
    <row r="94" spans="1:46" s="62" customFormat="1" ht="15" customHeight="1">
      <c r="A94" s="679" t="s">
        <v>89</v>
      </c>
      <c r="B94" s="800" t="s">
        <v>282</v>
      </c>
      <c r="C94" s="800"/>
      <c r="D94" s="800"/>
      <c r="E94" s="800"/>
      <c r="F94" s="800"/>
      <c r="G94" s="800"/>
      <c r="H94" s="800"/>
      <c r="I94" s="800"/>
      <c r="J94" s="800"/>
      <c r="K94" s="800"/>
      <c r="L94" s="800"/>
      <c r="M94" s="800"/>
      <c r="N94" s="800"/>
      <c r="O94" s="128"/>
      <c r="P94" s="129"/>
      <c r="Q94" s="129"/>
      <c r="R94" s="142"/>
      <c r="S94" s="193" t="s">
        <v>90</v>
      </c>
      <c r="T94" s="93"/>
      <c r="U94" s="90"/>
      <c r="V94" s="128"/>
      <c r="W94" s="149"/>
      <c r="X94" s="149"/>
      <c r="Y94" s="129"/>
      <c r="Z94" s="130"/>
      <c r="AA94" s="441"/>
      <c r="AB94" s="465"/>
      <c r="AC94" s="441"/>
      <c r="AD94" s="173"/>
      <c r="AE94" s="460"/>
      <c r="AF94" s="465"/>
      <c r="AG94" s="441"/>
      <c r="AH94" s="173" t="s">
        <v>90</v>
      </c>
      <c r="AI94" s="45"/>
      <c r="AJ94" s="45"/>
      <c r="AK94" s="45"/>
      <c r="AL94" s="45"/>
      <c r="AM94" s="45"/>
      <c r="AN94" s="45"/>
      <c r="AO94" s="45"/>
      <c r="AP94" s="45"/>
      <c r="AQ94" s="45"/>
      <c r="AT94" s="150"/>
    </row>
    <row r="95" spans="1:46" s="62" customFormat="1" ht="17.25" customHeight="1">
      <c r="A95" s="873" t="s">
        <v>185</v>
      </c>
      <c r="B95" s="874"/>
      <c r="C95" s="874"/>
      <c r="D95" s="874"/>
      <c r="E95" s="874"/>
      <c r="F95" s="874"/>
      <c r="G95" s="874"/>
      <c r="H95" s="874"/>
      <c r="I95" s="874"/>
      <c r="J95" s="874"/>
      <c r="K95" s="874"/>
      <c r="L95" s="874"/>
      <c r="M95" s="874"/>
      <c r="N95" s="875"/>
      <c r="O95" s="887" t="s">
        <v>22</v>
      </c>
      <c r="P95" s="894" t="s">
        <v>112</v>
      </c>
      <c r="Q95" s="895"/>
      <c r="R95" s="895"/>
      <c r="S95" s="895"/>
      <c r="T95" s="895"/>
      <c r="U95" s="895"/>
      <c r="V95" s="895"/>
      <c r="W95" s="895"/>
      <c r="X95" s="895"/>
      <c r="Y95" s="895"/>
      <c r="Z95" s="896"/>
      <c r="AA95" s="515">
        <v>15</v>
      </c>
      <c r="AB95" s="529">
        <v>14</v>
      </c>
      <c r="AC95" s="205">
        <v>10</v>
      </c>
      <c r="AD95" s="458">
        <v>11</v>
      </c>
      <c r="AE95" s="205">
        <v>11</v>
      </c>
      <c r="AF95" s="458">
        <v>12</v>
      </c>
      <c r="AG95" s="205">
        <v>8</v>
      </c>
      <c r="AH95" s="655">
        <v>7</v>
      </c>
      <c r="AT95" s="150"/>
    </row>
    <row r="96" spans="1:46" s="45" customFormat="1" ht="15.75" customHeight="1">
      <c r="A96" s="881" t="s">
        <v>92</v>
      </c>
      <c r="B96" s="882"/>
      <c r="C96" s="882"/>
      <c r="D96" s="882"/>
      <c r="E96" s="882"/>
      <c r="F96" s="882"/>
      <c r="G96" s="882"/>
      <c r="H96" s="882"/>
      <c r="I96" s="882"/>
      <c r="J96" s="882"/>
      <c r="K96" s="882"/>
      <c r="L96" s="882"/>
      <c r="M96" s="882"/>
      <c r="N96" s="883"/>
      <c r="O96" s="888"/>
      <c r="P96" s="862" t="s">
        <v>113</v>
      </c>
      <c r="Q96" s="863"/>
      <c r="R96" s="863"/>
      <c r="S96" s="863"/>
      <c r="T96" s="863"/>
      <c r="U96" s="863"/>
      <c r="V96" s="863"/>
      <c r="W96" s="863"/>
      <c r="X96" s="863"/>
      <c r="Y96" s="863"/>
      <c r="Z96" s="864"/>
      <c r="AA96" s="442"/>
      <c r="AB96" s="520"/>
      <c r="AC96" s="90"/>
      <c r="AD96" s="461" t="s">
        <v>96</v>
      </c>
      <c r="AE96" s="187"/>
      <c r="AF96" s="462"/>
      <c r="AG96" s="187"/>
      <c r="AH96" s="656"/>
      <c r="AT96" s="53"/>
    </row>
    <row r="97" spans="1:46" s="10" customFormat="1" ht="15" customHeight="1">
      <c r="A97" s="881" t="s">
        <v>120</v>
      </c>
      <c r="B97" s="882"/>
      <c r="C97" s="882"/>
      <c r="D97" s="882"/>
      <c r="E97" s="882"/>
      <c r="F97" s="882"/>
      <c r="G97" s="882"/>
      <c r="H97" s="882"/>
      <c r="I97" s="882"/>
      <c r="J97" s="882"/>
      <c r="K97" s="882"/>
      <c r="L97" s="882"/>
      <c r="M97" s="882"/>
      <c r="N97" s="883"/>
      <c r="O97" s="888"/>
      <c r="P97" s="870" t="s">
        <v>133</v>
      </c>
      <c r="Q97" s="871"/>
      <c r="R97" s="871"/>
      <c r="S97" s="871"/>
      <c r="T97" s="871"/>
      <c r="U97" s="871"/>
      <c r="V97" s="871"/>
      <c r="W97" s="871"/>
      <c r="X97" s="871"/>
      <c r="Y97" s="871"/>
      <c r="Z97" s="872"/>
      <c r="AA97" s="442"/>
      <c r="AB97" s="520"/>
      <c r="AC97" s="90"/>
      <c r="AD97" s="462"/>
      <c r="AE97" s="169" t="s">
        <v>93</v>
      </c>
      <c r="AF97" s="461"/>
      <c r="AG97" s="169" t="s">
        <v>94</v>
      </c>
      <c r="AH97" s="656"/>
      <c r="AS97" s="29"/>
      <c r="AT97" s="31"/>
    </row>
    <row r="98" spans="1:46" ht="15" customHeight="1">
      <c r="A98" s="881" t="s">
        <v>125</v>
      </c>
      <c r="B98" s="882"/>
      <c r="C98" s="882"/>
      <c r="D98" s="882"/>
      <c r="E98" s="882"/>
      <c r="F98" s="882"/>
      <c r="G98" s="882"/>
      <c r="H98" s="882"/>
      <c r="I98" s="882"/>
      <c r="J98" s="882"/>
      <c r="K98" s="882"/>
      <c r="L98" s="882"/>
      <c r="M98" s="882"/>
      <c r="N98" s="883"/>
      <c r="O98" s="888"/>
      <c r="P98" s="862" t="s">
        <v>134</v>
      </c>
      <c r="Q98" s="863"/>
      <c r="R98" s="863"/>
      <c r="S98" s="863"/>
      <c r="T98" s="863"/>
      <c r="U98" s="863"/>
      <c r="V98" s="863"/>
      <c r="W98" s="863"/>
      <c r="X98" s="863"/>
      <c r="Y98" s="863"/>
      <c r="Z98" s="864"/>
      <c r="AA98" s="517"/>
      <c r="AB98" s="519"/>
      <c r="AC98" s="88"/>
      <c r="AD98" s="461"/>
      <c r="AE98" s="169"/>
      <c r="AF98" s="461"/>
      <c r="AG98" s="169" t="s">
        <v>94</v>
      </c>
      <c r="AH98" s="657"/>
      <c r="AS98" s="3"/>
      <c r="AT98" s="22"/>
    </row>
    <row r="99" spans="1:46" s="10" customFormat="1" ht="15" customHeight="1">
      <c r="A99" s="876" t="s">
        <v>121</v>
      </c>
      <c r="B99" s="877"/>
      <c r="C99" s="877"/>
      <c r="D99" s="877"/>
      <c r="E99" s="877"/>
      <c r="F99" s="877"/>
      <c r="G99" s="877"/>
      <c r="H99" s="877"/>
      <c r="I99" s="877"/>
      <c r="J99" s="877"/>
      <c r="K99" s="877"/>
      <c r="L99" s="877"/>
      <c r="M99" s="877"/>
      <c r="N99" s="878"/>
      <c r="O99" s="888"/>
      <c r="P99" s="870" t="s">
        <v>131</v>
      </c>
      <c r="Q99" s="871"/>
      <c r="R99" s="871"/>
      <c r="S99" s="871"/>
      <c r="T99" s="871"/>
      <c r="U99" s="871"/>
      <c r="V99" s="871"/>
      <c r="W99" s="871"/>
      <c r="X99" s="871"/>
      <c r="Y99" s="871"/>
      <c r="Z99" s="872"/>
      <c r="AA99" s="516"/>
      <c r="AB99" s="518"/>
      <c r="AC99" s="610"/>
      <c r="AD99" s="463"/>
      <c r="AE99" s="200"/>
      <c r="AF99" s="463"/>
      <c r="AG99" s="200"/>
      <c r="AH99" s="657" t="s">
        <v>93</v>
      </c>
      <c r="AS99" s="29"/>
      <c r="AT99" s="31"/>
    </row>
    <row r="100" spans="1:46" s="10" customFormat="1" ht="15" customHeight="1">
      <c r="A100" s="695"/>
      <c r="B100" s="890" t="s">
        <v>123</v>
      </c>
      <c r="C100" s="877"/>
      <c r="D100" s="877"/>
      <c r="E100" s="877"/>
      <c r="F100" s="877"/>
      <c r="G100" s="877"/>
      <c r="H100" s="877"/>
      <c r="I100" s="877"/>
      <c r="J100" s="877"/>
      <c r="K100" s="877"/>
      <c r="L100" s="877"/>
      <c r="M100" s="877"/>
      <c r="N100" s="878"/>
      <c r="O100" s="888"/>
      <c r="P100" s="862" t="s">
        <v>23</v>
      </c>
      <c r="Q100" s="863"/>
      <c r="R100" s="863"/>
      <c r="S100" s="863"/>
      <c r="T100" s="863"/>
      <c r="U100" s="863"/>
      <c r="V100" s="863"/>
      <c r="W100" s="863"/>
      <c r="X100" s="863"/>
      <c r="Y100" s="863"/>
      <c r="Z100" s="864"/>
      <c r="AA100" s="440">
        <v>2</v>
      </c>
      <c r="AB100" s="437">
        <v>4</v>
      </c>
      <c r="AC100" s="187">
        <v>2</v>
      </c>
      <c r="AD100" s="462">
        <v>4</v>
      </c>
      <c r="AE100" s="187">
        <v>2</v>
      </c>
      <c r="AF100" s="462">
        <v>4</v>
      </c>
      <c r="AG100" s="187">
        <v>2</v>
      </c>
      <c r="AH100" s="656">
        <v>2</v>
      </c>
      <c r="AS100" s="29"/>
      <c r="AT100" s="31"/>
    </row>
    <row r="101" spans="1:46" s="10" customFormat="1" ht="15" customHeight="1">
      <c r="A101" s="680"/>
      <c r="B101" s="890" t="s">
        <v>124</v>
      </c>
      <c r="C101" s="877"/>
      <c r="D101" s="877"/>
      <c r="E101" s="877"/>
      <c r="F101" s="877"/>
      <c r="G101" s="877"/>
      <c r="H101" s="877"/>
      <c r="I101" s="877"/>
      <c r="J101" s="877"/>
      <c r="K101" s="877"/>
      <c r="L101" s="877"/>
      <c r="M101" s="877"/>
      <c r="N101" s="878"/>
      <c r="O101" s="888"/>
      <c r="P101" s="862" t="s">
        <v>132</v>
      </c>
      <c r="Q101" s="863"/>
      <c r="R101" s="863"/>
      <c r="S101" s="863"/>
      <c r="T101" s="863"/>
      <c r="U101" s="863"/>
      <c r="V101" s="863"/>
      <c r="W101" s="863"/>
      <c r="X101" s="863"/>
      <c r="Y101" s="863"/>
      <c r="Z101" s="864"/>
      <c r="AA101" s="440">
        <v>5</v>
      </c>
      <c r="AB101" s="437">
        <v>6</v>
      </c>
      <c r="AC101" s="187">
        <v>3</v>
      </c>
      <c r="AD101" s="462">
        <v>4</v>
      </c>
      <c r="AE101" s="187">
        <v>4</v>
      </c>
      <c r="AF101" s="462">
        <v>6</v>
      </c>
      <c r="AG101" s="187">
        <v>4</v>
      </c>
      <c r="AH101" s="656">
        <v>3</v>
      </c>
      <c r="AS101" s="29"/>
      <c r="AT101" s="31"/>
    </row>
    <row r="102" spans="1:46" s="10" customFormat="1" ht="15" customHeight="1">
      <c r="A102" s="696"/>
      <c r="B102" s="891" t="s">
        <v>122</v>
      </c>
      <c r="C102" s="892"/>
      <c r="D102" s="892"/>
      <c r="E102" s="892"/>
      <c r="F102" s="892"/>
      <c r="G102" s="892"/>
      <c r="H102" s="892"/>
      <c r="I102" s="892"/>
      <c r="J102" s="892"/>
      <c r="K102" s="892"/>
      <c r="L102" s="892"/>
      <c r="M102" s="892"/>
      <c r="N102" s="893"/>
      <c r="O102" s="889"/>
      <c r="P102" s="884" t="s">
        <v>207</v>
      </c>
      <c r="Q102" s="885"/>
      <c r="R102" s="885"/>
      <c r="S102" s="885"/>
      <c r="T102" s="885"/>
      <c r="U102" s="885"/>
      <c r="V102" s="885"/>
      <c r="W102" s="885"/>
      <c r="X102" s="885"/>
      <c r="Y102" s="885"/>
      <c r="Z102" s="886"/>
      <c r="AA102" s="441">
        <v>8</v>
      </c>
      <c r="AB102" s="465">
        <v>4</v>
      </c>
      <c r="AC102" s="171">
        <v>5</v>
      </c>
      <c r="AD102" s="460">
        <v>3</v>
      </c>
      <c r="AE102" s="171">
        <v>5</v>
      </c>
      <c r="AF102" s="460">
        <v>1</v>
      </c>
      <c r="AG102" s="171">
        <v>2</v>
      </c>
      <c r="AH102" s="658">
        <v>1</v>
      </c>
      <c r="AS102" s="29"/>
      <c r="AT102" s="31"/>
    </row>
    <row r="103" spans="1:46" s="10" customFormat="1" ht="15" customHeight="1">
      <c r="A103" s="707" t="s">
        <v>212</v>
      </c>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S103" s="29"/>
      <c r="AT103" s="31"/>
    </row>
    <row r="104" spans="1:46" s="10" customFormat="1" ht="16.5" customHeight="1">
      <c r="A104" s="710" t="s">
        <v>139</v>
      </c>
      <c r="B104" s="710"/>
      <c r="C104" s="710"/>
      <c r="D104" s="710"/>
      <c r="E104" s="710"/>
      <c r="F104" s="710"/>
      <c r="G104" s="710"/>
      <c r="H104" s="710"/>
      <c r="I104" s="710"/>
      <c r="J104" s="710"/>
      <c r="K104" s="710"/>
      <c r="L104" s="710"/>
      <c r="M104" s="710"/>
      <c r="N104" s="248" t="s">
        <v>148</v>
      </c>
      <c r="O104" s="248"/>
      <c r="P104" s="248"/>
      <c r="Q104" s="248"/>
      <c r="R104" s="248"/>
      <c r="S104" s="248"/>
      <c r="T104" s="248"/>
      <c r="U104" s="248"/>
      <c r="V104" s="248"/>
      <c r="W104" s="248"/>
      <c r="X104" s="710" t="s">
        <v>162</v>
      </c>
      <c r="Y104" s="710"/>
      <c r="Z104" s="710"/>
      <c r="AA104" s="710"/>
      <c r="AB104" s="710"/>
      <c r="AC104" s="710"/>
      <c r="AD104" s="710"/>
      <c r="AE104" s="710"/>
      <c r="AF104" s="710"/>
      <c r="AG104" s="710"/>
      <c r="AH104" s="710"/>
      <c r="AS104" s="29"/>
      <c r="AT104" s="31"/>
    </row>
    <row r="105" spans="1:46" ht="18" customHeight="1">
      <c r="A105" s="708" t="s">
        <v>213</v>
      </c>
      <c r="B105" s="708"/>
      <c r="C105" s="708"/>
      <c r="D105" s="708"/>
      <c r="E105" s="708"/>
      <c r="F105" s="708"/>
      <c r="G105" s="708"/>
      <c r="H105" s="708"/>
      <c r="I105" s="708"/>
      <c r="J105" s="708"/>
      <c r="K105" s="708"/>
      <c r="L105" s="708"/>
      <c r="M105" s="708"/>
      <c r="N105" s="249"/>
      <c r="O105" s="249"/>
      <c r="P105" s="249"/>
      <c r="Q105" s="249"/>
      <c r="R105" s="249"/>
      <c r="S105" s="249"/>
      <c r="T105" s="249"/>
      <c r="U105" s="249"/>
      <c r="V105" s="249"/>
      <c r="W105" s="249"/>
      <c r="X105" s="708" t="s">
        <v>163</v>
      </c>
      <c r="Y105" s="708"/>
      <c r="Z105" s="708"/>
      <c r="AA105" s="708"/>
      <c r="AB105" s="708"/>
      <c r="AC105" s="708"/>
      <c r="AD105" s="708"/>
      <c r="AE105" s="708"/>
      <c r="AF105" s="708"/>
      <c r="AG105" s="708"/>
      <c r="AH105" s="708"/>
      <c r="AS105" s="3"/>
      <c r="AT105" s="22"/>
    </row>
    <row r="106" spans="1:46" s="10" customFormat="1" ht="15" customHeight="1">
      <c r="A106" s="708" t="s">
        <v>140</v>
      </c>
      <c r="B106" s="708"/>
      <c r="C106" s="708"/>
      <c r="D106" s="708"/>
      <c r="E106" s="708"/>
      <c r="F106" s="708"/>
      <c r="G106" s="708"/>
      <c r="H106" s="708"/>
      <c r="I106" s="708"/>
      <c r="J106" s="708"/>
      <c r="K106" s="708"/>
      <c r="L106" s="708"/>
      <c r="M106" s="708"/>
      <c r="N106" s="248" t="s">
        <v>214</v>
      </c>
      <c r="O106" s="248"/>
      <c r="P106" s="248"/>
      <c r="Q106" s="248"/>
      <c r="R106" s="248"/>
      <c r="S106" s="248"/>
      <c r="T106" s="248"/>
      <c r="U106" s="248"/>
      <c r="V106" s="248"/>
      <c r="W106" s="248"/>
      <c r="X106" s="708" t="s">
        <v>164</v>
      </c>
      <c r="Y106" s="708"/>
      <c r="Z106" s="708"/>
      <c r="AA106" s="708"/>
      <c r="AB106" s="708"/>
      <c r="AC106" s="708"/>
      <c r="AD106" s="708"/>
      <c r="AE106" s="708"/>
      <c r="AF106" s="708"/>
      <c r="AG106" s="708"/>
      <c r="AH106" s="708"/>
      <c r="AS106" s="29"/>
      <c r="AT106" s="31"/>
    </row>
    <row r="107" spans="1:46" ht="15" customHeight="1">
      <c r="A107" s="708" t="s">
        <v>141</v>
      </c>
      <c r="B107" s="708"/>
      <c r="C107" s="708"/>
      <c r="D107" s="708"/>
      <c r="E107" s="708"/>
      <c r="F107" s="708"/>
      <c r="G107" s="708"/>
      <c r="H107" s="708"/>
      <c r="I107" s="708"/>
      <c r="J107" s="708"/>
      <c r="K107" s="708"/>
      <c r="L107" s="708"/>
      <c r="M107" s="708"/>
      <c r="N107" s="11" t="s">
        <v>215</v>
      </c>
      <c r="O107" s="249"/>
      <c r="P107" s="249"/>
      <c r="Q107" s="249"/>
      <c r="R107" s="249"/>
      <c r="S107" s="249"/>
      <c r="T107" s="249"/>
      <c r="U107" s="249"/>
      <c r="V107" s="249"/>
      <c r="W107" s="249"/>
      <c r="X107" s="250"/>
      <c r="Y107" s="250"/>
      <c r="Z107" s="249"/>
      <c r="AA107" s="180"/>
      <c r="AB107" s="180"/>
      <c r="AC107" s="180"/>
      <c r="AD107" s="180"/>
      <c r="AE107" s="180"/>
      <c r="AF107" s="180"/>
      <c r="AG107" s="180"/>
      <c r="AH107" s="180"/>
      <c r="AS107" s="3"/>
      <c r="AT107" s="22"/>
    </row>
    <row r="108" spans="1:46" ht="15" customHeight="1">
      <c r="A108" s="708" t="s">
        <v>142</v>
      </c>
      <c r="B108" s="708"/>
      <c r="C108" s="708"/>
      <c r="D108" s="708"/>
      <c r="E108" s="708"/>
      <c r="F108" s="708"/>
      <c r="G108" s="708"/>
      <c r="H108" s="708"/>
      <c r="I108" s="708"/>
      <c r="J108" s="708"/>
      <c r="K108" s="708"/>
      <c r="L108" s="708"/>
      <c r="M108" s="708"/>
      <c r="N108" s="249" t="s">
        <v>283</v>
      </c>
      <c r="O108" s="11"/>
      <c r="P108" s="11"/>
      <c r="Q108" s="11"/>
      <c r="R108" s="11"/>
      <c r="S108" s="11"/>
      <c r="T108" s="11"/>
      <c r="U108" s="11"/>
      <c r="V108" s="11"/>
      <c r="W108" s="11"/>
      <c r="X108" s="249"/>
      <c r="Y108" s="249"/>
      <c r="Z108" s="249"/>
      <c r="AA108" s="249"/>
      <c r="AB108" s="249"/>
      <c r="AC108" s="249"/>
      <c r="AD108" s="249"/>
      <c r="AE108" s="249"/>
      <c r="AF108" s="249"/>
      <c r="AG108" s="249"/>
      <c r="AH108" s="249"/>
      <c r="AS108" s="3"/>
      <c r="AT108" s="22"/>
    </row>
    <row r="109" spans="1:46" ht="15" customHeight="1">
      <c r="A109" s="708" t="s">
        <v>216</v>
      </c>
      <c r="B109" s="708"/>
      <c r="C109" s="708"/>
      <c r="D109" s="708"/>
      <c r="E109" s="708"/>
      <c r="F109" s="708"/>
      <c r="G109" s="708"/>
      <c r="H109" s="708"/>
      <c r="I109" s="708"/>
      <c r="J109" s="708"/>
      <c r="K109" s="708"/>
      <c r="L109" s="708"/>
      <c r="M109" s="708"/>
      <c r="N109" s="249" t="s">
        <v>153</v>
      </c>
      <c r="O109" s="248"/>
      <c r="P109" s="248"/>
      <c r="Q109" s="248"/>
      <c r="R109" s="248"/>
      <c r="S109" s="248"/>
      <c r="T109" s="248"/>
      <c r="U109" s="248"/>
      <c r="V109" s="248"/>
      <c r="W109" s="248"/>
      <c r="X109" s="249"/>
      <c r="Y109" s="249"/>
      <c r="Z109" s="249"/>
      <c r="AA109" s="249"/>
      <c r="AB109" s="249"/>
      <c r="AC109" s="249"/>
      <c r="AD109" s="249"/>
      <c r="AE109" s="249"/>
      <c r="AF109" s="249"/>
      <c r="AG109" s="249"/>
      <c r="AH109" s="249"/>
      <c r="AS109" s="3"/>
      <c r="AT109" s="22"/>
    </row>
    <row r="110" spans="1:46" ht="15" customHeight="1">
      <c r="A110" s="708" t="s">
        <v>143</v>
      </c>
      <c r="B110" s="708"/>
      <c r="C110" s="708"/>
      <c r="D110" s="708"/>
      <c r="E110" s="708"/>
      <c r="F110" s="708"/>
      <c r="G110" s="708"/>
      <c r="H110" s="708"/>
      <c r="I110" s="708"/>
      <c r="J110" s="708"/>
      <c r="K110" s="708"/>
      <c r="L110" s="708"/>
      <c r="M110" s="708"/>
      <c r="N110" s="180"/>
      <c r="O110" s="249"/>
      <c r="P110" s="249"/>
      <c r="Q110" s="249"/>
      <c r="R110" s="249"/>
      <c r="S110" s="249"/>
      <c r="T110" s="249"/>
      <c r="U110" s="249"/>
      <c r="V110" s="249"/>
      <c r="W110" s="249"/>
      <c r="X110" s="180"/>
      <c r="Y110" s="180"/>
      <c r="Z110" s="180"/>
      <c r="AA110" s="251"/>
      <c r="AB110" s="180"/>
      <c r="AC110" s="180"/>
      <c r="AD110" s="180"/>
      <c r="AE110" s="180"/>
      <c r="AF110" s="180"/>
      <c r="AG110" s="180"/>
      <c r="AH110" s="180"/>
      <c r="AS110" s="3"/>
      <c r="AT110" s="22"/>
    </row>
    <row r="111" spans="1:46" ht="15" customHeight="1">
      <c r="A111" s="708" t="s">
        <v>217</v>
      </c>
      <c r="B111" s="708"/>
      <c r="C111" s="708"/>
      <c r="D111" s="708"/>
      <c r="E111" s="708"/>
      <c r="F111" s="708"/>
      <c r="G111" s="708"/>
      <c r="H111" s="708"/>
      <c r="I111" s="708"/>
      <c r="J111" s="708"/>
      <c r="K111" s="708"/>
      <c r="L111" s="708"/>
      <c r="M111" s="708"/>
      <c r="N111" s="248" t="s">
        <v>158</v>
      </c>
      <c r="O111" s="249"/>
      <c r="P111" s="249"/>
      <c r="Q111" s="249"/>
      <c r="R111" s="249"/>
      <c r="S111" s="249"/>
      <c r="T111" s="249"/>
      <c r="U111" s="249"/>
      <c r="V111" s="249"/>
      <c r="W111" s="249"/>
      <c r="X111" s="250"/>
      <c r="Y111" s="250"/>
      <c r="Z111" s="252"/>
      <c r="AA111" s="252"/>
      <c r="AB111" s="252"/>
      <c r="AC111" s="252"/>
      <c r="AD111" s="252"/>
      <c r="AE111" s="252"/>
      <c r="AF111" s="252"/>
      <c r="AG111" s="252"/>
      <c r="AH111" s="252"/>
      <c r="AS111" s="3"/>
      <c r="AT111" s="22"/>
    </row>
    <row r="112" spans="1:46" ht="15" customHeight="1">
      <c r="A112" s="697" t="s">
        <v>218</v>
      </c>
      <c r="B112" s="11"/>
      <c r="C112" s="11"/>
      <c r="D112" s="11"/>
      <c r="E112" s="11"/>
      <c r="F112" s="11"/>
      <c r="G112" s="11"/>
      <c r="H112" s="11"/>
      <c r="I112" s="11"/>
      <c r="J112" s="11"/>
      <c r="K112" s="11"/>
      <c r="L112" s="11"/>
      <c r="M112" s="11"/>
      <c r="N112" s="249" t="s">
        <v>159</v>
      </c>
      <c r="O112" s="249"/>
      <c r="P112" s="249"/>
      <c r="Q112" s="249"/>
      <c r="R112" s="249"/>
      <c r="S112" s="249"/>
      <c r="T112" s="249"/>
      <c r="U112" s="249"/>
      <c r="V112" s="249"/>
      <c r="W112" s="249"/>
      <c r="X112" s="708"/>
      <c r="Y112" s="708"/>
      <c r="Z112" s="708"/>
      <c r="AA112" s="708"/>
      <c r="AB112" s="708"/>
      <c r="AC112" s="708"/>
      <c r="AD112" s="708"/>
      <c r="AE112" s="708"/>
      <c r="AF112" s="708"/>
      <c r="AG112" s="708"/>
      <c r="AH112" s="708"/>
      <c r="AJ112">
        <f>SUM(AA112:AI112)</f>
        <v>0</v>
      </c>
      <c r="AS112" s="3"/>
      <c r="AT112" s="22"/>
    </row>
    <row r="113" spans="1:46" ht="15" customHeight="1">
      <c r="A113" s="708" t="s">
        <v>219</v>
      </c>
      <c r="B113" s="708"/>
      <c r="C113" s="708"/>
      <c r="D113" s="708"/>
      <c r="E113" s="708"/>
      <c r="F113" s="708"/>
      <c r="G113" s="708"/>
      <c r="H113" s="708"/>
      <c r="I113" s="708"/>
      <c r="J113" s="708"/>
      <c r="K113" s="708"/>
      <c r="L113" s="708"/>
      <c r="M113" s="708"/>
      <c r="N113" s="11" t="s">
        <v>284</v>
      </c>
      <c r="O113" s="252"/>
      <c r="P113" s="252"/>
      <c r="Q113" s="252"/>
      <c r="R113" s="252"/>
      <c r="S113" s="252"/>
      <c r="T113" s="252"/>
      <c r="U113" s="252"/>
      <c r="V113" s="252"/>
      <c r="W113" s="252"/>
      <c r="X113" s="250"/>
      <c r="Y113" s="250"/>
      <c r="Z113" s="252"/>
      <c r="AA113" s="252"/>
      <c r="AB113" s="252"/>
      <c r="AC113" s="252"/>
      <c r="AD113" s="252"/>
      <c r="AE113" s="252"/>
      <c r="AF113" s="252"/>
      <c r="AG113" s="252"/>
      <c r="AH113" s="252"/>
      <c r="AJ113">
        <f>SUM(AA113:AI113)</f>
        <v>0</v>
      </c>
      <c r="AS113" s="3"/>
      <c r="AT113" s="22"/>
    </row>
    <row r="114" spans="1:46" ht="15" customHeight="1">
      <c r="A114" s="708" t="s">
        <v>146</v>
      </c>
      <c r="B114" s="708"/>
      <c r="C114" s="708"/>
      <c r="D114" s="708"/>
      <c r="E114" s="708"/>
      <c r="F114" s="708"/>
      <c r="G114" s="708"/>
      <c r="H114" s="708"/>
      <c r="I114" s="708"/>
      <c r="J114" s="708"/>
      <c r="K114" s="708"/>
      <c r="L114" s="708"/>
      <c r="M114" s="708"/>
      <c r="N114" s="11" t="s">
        <v>161</v>
      </c>
      <c r="O114" s="252"/>
      <c r="P114" s="252"/>
      <c r="Q114" s="252"/>
      <c r="R114" s="252"/>
      <c r="S114" s="252"/>
      <c r="T114" s="252"/>
      <c r="U114" s="252"/>
      <c r="V114" s="252"/>
      <c r="W114" s="252"/>
      <c r="X114" s="250"/>
      <c r="Y114" s="250"/>
      <c r="Z114" s="252"/>
      <c r="AA114" s="252"/>
      <c r="AB114" s="252"/>
      <c r="AC114" s="252"/>
      <c r="AD114" s="252"/>
      <c r="AE114" s="252"/>
      <c r="AF114" s="252"/>
      <c r="AG114" s="252"/>
      <c r="AH114" s="252"/>
      <c r="AJ114">
        <f>SUM(AA114:AI114)</f>
        <v>0</v>
      </c>
      <c r="AS114" s="3"/>
      <c r="AT114" s="22"/>
    </row>
    <row r="115" spans="1:46" ht="18.75" customHeight="1">
      <c r="A115" s="709" t="s">
        <v>220</v>
      </c>
      <c r="B115" s="709"/>
      <c r="C115" s="709"/>
      <c r="D115" s="709"/>
      <c r="E115" s="709"/>
      <c r="F115" s="709"/>
      <c r="G115" s="709"/>
      <c r="H115" s="709"/>
      <c r="I115" s="709"/>
      <c r="J115" s="709"/>
      <c r="K115" s="709"/>
      <c r="L115" s="709"/>
      <c r="M115" s="709"/>
      <c r="N115" s="252"/>
      <c r="O115" s="252"/>
      <c r="P115" s="252"/>
      <c r="Q115" s="252"/>
      <c r="R115" s="252"/>
      <c r="S115" s="252"/>
      <c r="T115" s="252"/>
      <c r="U115" s="252"/>
      <c r="V115" s="252"/>
      <c r="W115" s="252"/>
      <c r="X115" s="250"/>
      <c r="Y115" s="250"/>
      <c r="Z115" s="252"/>
      <c r="AA115" s="252"/>
      <c r="AB115" s="252"/>
      <c r="AC115" s="252"/>
      <c r="AD115" s="252"/>
      <c r="AE115" s="252"/>
      <c r="AF115" s="252"/>
      <c r="AG115" s="252"/>
      <c r="AH115" s="252"/>
      <c r="AI115" s="65"/>
      <c r="AJ115" s="65"/>
      <c r="AK115" s="65"/>
      <c r="AL115" s="65"/>
      <c r="AM115" s="4"/>
      <c r="AN115" s="3"/>
      <c r="AO115" s="3"/>
      <c r="AP115" s="23"/>
      <c r="AQ115" s="3"/>
      <c r="AR115" s="22"/>
      <c r="AS115" s="3"/>
      <c r="AT115" s="22"/>
    </row>
    <row r="116" spans="1:46" ht="18" customHeight="1">
      <c r="A116" s="698"/>
      <c r="B116" s="707" t="s">
        <v>285</v>
      </c>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253"/>
      <c r="AI116" s="65"/>
      <c r="AJ116" s="65"/>
      <c r="AK116" s="65"/>
      <c r="AL116" s="65"/>
      <c r="AM116" s="4"/>
      <c r="AN116" s="3"/>
      <c r="AO116" s="3"/>
      <c r="AP116" s="23"/>
      <c r="AQ116" s="3"/>
      <c r="AR116" s="22"/>
      <c r="AS116" s="3"/>
      <c r="AT116" s="22"/>
    </row>
    <row r="117" spans="1:41" ht="86.25" customHeight="1">
      <c r="A117" s="706" t="s">
        <v>360</v>
      </c>
      <c r="B117" s="706"/>
      <c r="C117" s="706"/>
      <c r="D117" s="706"/>
      <c r="E117" s="706"/>
      <c r="F117" s="706"/>
      <c r="G117" s="706"/>
      <c r="H117" s="706"/>
      <c r="I117" s="706"/>
      <c r="J117" s="706"/>
      <c r="K117" s="706"/>
      <c r="L117" s="706"/>
      <c r="M117" s="706"/>
      <c r="N117" s="706"/>
      <c r="O117" s="706"/>
      <c r="P117" s="706"/>
      <c r="Q117" s="706"/>
      <c r="R117" s="706"/>
      <c r="S117" s="706"/>
      <c r="T117" s="706"/>
      <c r="U117" s="706"/>
      <c r="V117" s="706"/>
      <c r="W117" s="706"/>
      <c r="X117" s="706"/>
      <c r="Y117" s="706"/>
      <c r="Z117" s="706"/>
      <c r="AA117" s="706"/>
      <c r="AB117" s="706"/>
      <c r="AC117" s="706"/>
      <c r="AD117" s="706"/>
      <c r="AE117" s="706"/>
      <c r="AF117" s="706"/>
      <c r="AG117" s="706"/>
      <c r="AH117" s="706"/>
      <c r="AI117" s="85"/>
      <c r="AJ117" s="85"/>
      <c r="AK117" s="85"/>
      <c r="AL117" s="85"/>
      <c r="AM117" s="4"/>
      <c r="AN117" s="4"/>
      <c r="AO117" s="4"/>
    </row>
    <row r="118" spans="1:41" ht="15.75" customHeight="1">
      <c r="A118" s="705" t="s">
        <v>286</v>
      </c>
      <c r="B118" s="705"/>
      <c r="C118" s="705"/>
      <c r="D118" s="705"/>
      <c r="E118" s="705"/>
      <c r="F118" s="705"/>
      <c r="G118" s="705"/>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5"/>
      <c r="AI118" s="85"/>
      <c r="AJ118" s="85"/>
      <c r="AK118" s="85"/>
      <c r="AL118" s="85"/>
      <c r="AM118" s="4"/>
      <c r="AO118" s="4"/>
    </row>
    <row r="119" spans="1:41" ht="15.75" customHeight="1">
      <c r="A119" s="705" t="s">
        <v>287</v>
      </c>
      <c r="B119" s="705"/>
      <c r="C119" s="705"/>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5"/>
      <c r="AA119" s="705"/>
      <c r="AB119" s="705"/>
      <c r="AC119" s="705"/>
      <c r="AD119" s="705"/>
      <c r="AE119" s="705"/>
      <c r="AF119" s="705"/>
      <c r="AG119" s="705"/>
      <c r="AH119" s="705"/>
      <c r="AI119" s="85"/>
      <c r="AJ119" s="85"/>
      <c r="AK119" s="85"/>
      <c r="AL119" s="85"/>
      <c r="AM119" s="4"/>
      <c r="AO119" s="4"/>
    </row>
    <row r="120" spans="1:41" ht="15.75" customHeight="1">
      <c r="A120" s="705" t="s">
        <v>288</v>
      </c>
      <c r="B120" s="705"/>
      <c r="C120" s="705"/>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85"/>
      <c r="AJ120" s="85"/>
      <c r="AK120" s="85"/>
      <c r="AL120" s="85"/>
      <c r="AM120" s="4"/>
      <c r="AO120" s="4"/>
    </row>
    <row r="121" spans="1:41" ht="15.75" customHeight="1">
      <c r="A121" s="705" t="s">
        <v>289</v>
      </c>
      <c r="B121" s="705"/>
      <c r="C121" s="705"/>
      <c r="D121" s="705"/>
      <c r="E121" s="705"/>
      <c r="F121" s="705"/>
      <c r="G121" s="705"/>
      <c r="H121" s="705"/>
      <c r="I121" s="705"/>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85"/>
      <c r="AJ121" s="85"/>
      <c r="AK121" s="85"/>
      <c r="AL121" s="85"/>
      <c r="AM121" s="4"/>
      <c r="AN121" s="4"/>
      <c r="AO121" s="4"/>
    </row>
    <row r="122" spans="1:41" ht="15.75" customHeight="1">
      <c r="A122" s="705" t="s">
        <v>290</v>
      </c>
      <c r="B122" s="705"/>
      <c r="C122" s="705"/>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5"/>
      <c r="AA122" s="705"/>
      <c r="AB122" s="705"/>
      <c r="AC122" s="705"/>
      <c r="AD122" s="705"/>
      <c r="AE122" s="705"/>
      <c r="AF122" s="705"/>
      <c r="AG122" s="705"/>
      <c r="AH122" s="705"/>
      <c r="AI122" s="85"/>
      <c r="AJ122" s="85"/>
      <c r="AK122" s="85"/>
      <c r="AL122" s="85"/>
      <c r="AM122" s="4"/>
      <c r="AN122" s="4"/>
      <c r="AO122" s="4"/>
    </row>
    <row r="123" spans="1:41" ht="35.25" customHeight="1">
      <c r="A123" s="705" t="s">
        <v>291</v>
      </c>
      <c r="B123" s="705"/>
      <c r="C123" s="705"/>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5"/>
      <c r="AA123" s="705"/>
      <c r="AB123" s="705"/>
      <c r="AC123" s="705"/>
      <c r="AD123" s="705"/>
      <c r="AE123" s="705"/>
      <c r="AF123" s="705"/>
      <c r="AG123" s="705"/>
      <c r="AH123" s="705"/>
      <c r="AI123" s="85"/>
      <c r="AJ123" s="85"/>
      <c r="AK123" s="85"/>
      <c r="AL123" s="85"/>
      <c r="AM123" s="4"/>
      <c r="AN123" s="4"/>
      <c r="AO123" s="4"/>
    </row>
    <row r="124" spans="1:41" ht="15.75" customHeight="1">
      <c r="A124" s="699"/>
      <c r="B124" s="705" t="s">
        <v>292</v>
      </c>
      <c r="C124" s="705"/>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5"/>
      <c r="AA124" s="705"/>
      <c r="AB124" s="705"/>
      <c r="AC124" s="705"/>
      <c r="AD124" s="705"/>
      <c r="AE124" s="705"/>
      <c r="AF124" s="705"/>
      <c r="AG124" s="705"/>
      <c r="AH124" s="705"/>
      <c r="AI124" s="85"/>
      <c r="AJ124" s="85"/>
      <c r="AK124" s="85"/>
      <c r="AL124" s="85"/>
      <c r="AM124" s="4"/>
      <c r="AN124" s="4"/>
      <c r="AO124" s="4"/>
    </row>
    <row r="125" spans="1:41" ht="15.75" customHeight="1">
      <c r="A125" s="699"/>
      <c r="B125" s="705" t="s">
        <v>293</v>
      </c>
      <c r="C125" s="705"/>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c r="AI125" s="85"/>
      <c r="AJ125" s="85"/>
      <c r="AK125" s="85"/>
      <c r="AL125" s="85"/>
      <c r="AM125" s="4"/>
      <c r="AN125" s="4"/>
      <c r="AO125" s="4"/>
    </row>
    <row r="126" spans="1:41" ht="15.75" customHeight="1">
      <c r="A126" s="699"/>
      <c r="B126" s="705" t="s">
        <v>294</v>
      </c>
      <c r="C126" s="705"/>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5"/>
      <c r="AA126" s="705"/>
      <c r="AB126" s="705"/>
      <c r="AC126" s="705"/>
      <c r="AD126" s="705"/>
      <c r="AE126" s="705"/>
      <c r="AF126" s="705"/>
      <c r="AG126" s="705"/>
      <c r="AH126" s="705"/>
      <c r="AI126" s="85"/>
      <c r="AJ126" s="85"/>
      <c r="AK126" s="85"/>
      <c r="AL126" s="85"/>
      <c r="AM126" s="4"/>
      <c r="AN126" s="4"/>
      <c r="AO126" s="4"/>
    </row>
    <row r="127" spans="1:44" ht="15.75" customHeight="1">
      <c r="A127" s="699"/>
      <c r="B127" s="705" t="s">
        <v>295</v>
      </c>
      <c r="C127" s="705"/>
      <c r="D127" s="705"/>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85"/>
      <c r="AJ127" s="85"/>
      <c r="AK127" s="85"/>
      <c r="AL127" s="85"/>
      <c r="AM127" s="4"/>
      <c r="AN127" s="4"/>
      <c r="AO127" s="4"/>
      <c r="AR127" s="5" t="s">
        <v>126</v>
      </c>
    </row>
    <row r="128" spans="1:41" ht="35.25" customHeight="1">
      <c r="A128" s="705" t="s">
        <v>296</v>
      </c>
      <c r="B128" s="705"/>
      <c r="C128" s="705"/>
      <c r="D128" s="705"/>
      <c r="E128" s="705"/>
      <c r="F128" s="705"/>
      <c r="G128" s="705"/>
      <c r="H128" s="705"/>
      <c r="I128" s="705"/>
      <c r="J128" s="705"/>
      <c r="K128" s="705"/>
      <c r="L128" s="705"/>
      <c r="M128" s="705"/>
      <c r="N128" s="705"/>
      <c r="O128" s="705"/>
      <c r="P128" s="705"/>
      <c r="Q128" s="705"/>
      <c r="R128" s="705"/>
      <c r="S128" s="705"/>
      <c r="T128" s="705"/>
      <c r="U128" s="705"/>
      <c r="V128" s="705"/>
      <c r="W128" s="705"/>
      <c r="X128" s="705"/>
      <c r="Y128" s="705"/>
      <c r="Z128" s="705"/>
      <c r="AA128" s="705"/>
      <c r="AB128" s="705"/>
      <c r="AC128" s="705"/>
      <c r="AD128" s="705"/>
      <c r="AE128" s="705"/>
      <c r="AF128" s="705"/>
      <c r="AG128" s="705"/>
      <c r="AH128" s="705"/>
      <c r="AI128" s="85"/>
      <c r="AJ128" s="85"/>
      <c r="AK128" s="85"/>
      <c r="AL128" s="85"/>
      <c r="AM128" s="4"/>
      <c r="AN128" s="4"/>
      <c r="AO128" s="4"/>
    </row>
    <row r="129" spans="1:41" ht="15.75" customHeight="1">
      <c r="A129" s="705" t="s">
        <v>297</v>
      </c>
      <c r="B129" s="705"/>
      <c r="C129" s="705"/>
      <c r="D129" s="705"/>
      <c r="E129" s="705"/>
      <c r="F129" s="705"/>
      <c r="G129" s="705"/>
      <c r="H129" s="705"/>
      <c r="I129" s="705"/>
      <c r="J129" s="705"/>
      <c r="K129" s="705"/>
      <c r="L129" s="705"/>
      <c r="M129" s="705"/>
      <c r="N129" s="705"/>
      <c r="O129" s="705"/>
      <c r="P129" s="705"/>
      <c r="Q129" s="705"/>
      <c r="R129" s="705"/>
      <c r="S129" s="705"/>
      <c r="T129" s="705"/>
      <c r="U129" s="705"/>
      <c r="V129" s="705"/>
      <c r="W129" s="705"/>
      <c r="X129" s="705"/>
      <c r="Y129" s="705"/>
      <c r="Z129" s="705"/>
      <c r="AA129" s="705"/>
      <c r="AB129" s="705"/>
      <c r="AC129" s="705"/>
      <c r="AD129" s="705"/>
      <c r="AE129" s="705"/>
      <c r="AF129" s="705"/>
      <c r="AG129" s="705"/>
      <c r="AH129" s="705"/>
      <c r="AI129" s="85"/>
      <c r="AJ129" s="85"/>
      <c r="AK129" s="85"/>
      <c r="AL129" s="85"/>
      <c r="AM129" s="4"/>
      <c r="AN129" s="4"/>
      <c r="AO129" s="4"/>
    </row>
    <row r="130" spans="1:41" ht="36" customHeight="1">
      <c r="A130" s="705" t="s">
        <v>298</v>
      </c>
      <c r="B130" s="705"/>
      <c r="C130" s="705"/>
      <c r="D130" s="705"/>
      <c r="E130" s="705"/>
      <c r="F130" s="705"/>
      <c r="G130" s="705"/>
      <c r="H130" s="705"/>
      <c r="I130" s="705"/>
      <c r="J130" s="705"/>
      <c r="K130" s="705"/>
      <c r="L130" s="705"/>
      <c r="M130" s="705"/>
      <c r="N130" s="705"/>
      <c r="O130" s="705"/>
      <c r="P130" s="705"/>
      <c r="Q130" s="705"/>
      <c r="R130" s="705"/>
      <c r="S130" s="705"/>
      <c r="T130" s="705"/>
      <c r="U130" s="705"/>
      <c r="V130" s="705"/>
      <c r="W130" s="705"/>
      <c r="X130" s="705"/>
      <c r="Y130" s="705"/>
      <c r="Z130" s="705"/>
      <c r="AA130" s="705"/>
      <c r="AB130" s="705"/>
      <c r="AC130" s="705"/>
      <c r="AD130" s="705"/>
      <c r="AE130" s="705"/>
      <c r="AF130" s="705"/>
      <c r="AG130" s="705"/>
      <c r="AH130" s="705"/>
      <c r="AI130" s="85"/>
      <c r="AJ130" s="85"/>
      <c r="AK130" s="85"/>
      <c r="AL130" s="85"/>
      <c r="AM130" s="4"/>
      <c r="AN130" s="4"/>
      <c r="AO130" s="4"/>
    </row>
    <row r="131" spans="1:41" ht="38.25" customHeight="1">
      <c r="A131" s="705" t="s">
        <v>299</v>
      </c>
      <c r="B131" s="705"/>
      <c r="C131" s="705"/>
      <c r="D131" s="705"/>
      <c r="E131" s="705"/>
      <c r="F131" s="705"/>
      <c r="G131" s="705"/>
      <c r="H131" s="705"/>
      <c r="I131" s="705"/>
      <c r="J131" s="705"/>
      <c r="K131" s="705"/>
      <c r="L131" s="705"/>
      <c r="M131" s="705"/>
      <c r="N131" s="705"/>
      <c r="O131" s="705"/>
      <c r="P131" s="705"/>
      <c r="Q131" s="705"/>
      <c r="R131" s="705"/>
      <c r="S131" s="705"/>
      <c r="T131" s="705"/>
      <c r="U131" s="705"/>
      <c r="V131" s="705"/>
      <c r="W131" s="705"/>
      <c r="X131" s="705"/>
      <c r="Y131" s="705"/>
      <c r="Z131" s="705"/>
      <c r="AA131" s="705"/>
      <c r="AB131" s="705"/>
      <c r="AC131" s="705"/>
      <c r="AD131" s="705"/>
      <c r="AE131" s="705"/>
      <c r="AF131" s="705"/>
      <c r="AG131" s="705"/>
      <c r="AH131" s="705"/>
      <c r="AI131" s="85"/>
      <c r="AJ131" s="85"/>
      <c r="AK131" s="85"/>
      <c r="AL131" s="85"/>
      <c r="AM131" s="4"/>
      <c r="AN131" s="4"/>
      <c r="AO131" s="4"/>
    </row>
    <row r="132" spans="1:41" ht="15.75" customHeight="1">
      <c r="A132" s="705" t="s">
        <v>300</v>
      </c>
      <c r="B132" s="705"/>
      <c r="C132" s="705"/>
      <c r="D132" s="705"/>
      <c r="E132" s="705"/>
      <c r="F132" s="705"/>
      <c r="G132" s="705"/>
      <c r="H132" s="705"/>
      <c r="I132" s="705"/>
      <c r="J132" s="705"/>
      <c r="K132" s="705"/>
      <c r="L132" s="705"/>
      <c r="M132" s="705"/>
      <c r="N132" s="705"/>
      <c r="O132" s="705"/>
      <c r="P132" s="705"/>
      <c r="Q132" s="705"/>
      <c r="R132" s="705"/>
      <c r="S132" s="705"/>
      <c r="T132" s="705"/>
      <c r="U132" s="705"/>
      <c r="V132" s="705"/>
      <c r="W132" s="705"/>
      <c r="X132" s="705"/>
      <c r="Y132" s="705"/>
      <c r="Z132" s="705"/>
      <c r="AA132" s="705"/>
      <c r="AB132" s="705"/>
      <c r="AC132" s="705"/>
      <c r="AD132" s="705"/>
      <c r="AE132" s="705"/>
      <c r="AF132" s="705"/>
      <c r="AG132" s="705"/>
      <c r="AH132" s="705"/>
      <c r="AI132" s="8"/>
      <c r="AJ132" s="8"/>
      <c r="AK132" s="8"/>
      <c r="AL132" s="8"/>
      <c r="AM132" s="4"/>
      <c r="AN132" s="4"/>
      <c r="AO132" s="4"/>
    </row>
    <row r="133" spans="1:41" ht="74.25" customHeight="1">
      <c r="A133" s="705" t="s">
        <v>301</v>
      </c>
      <c r="B133" s="705"/>
      <c r="C133" s="705"/>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5"/>
      <c r="AE133" s="705"/>
      <c r="AF133" s="705"/>
      <c r="AG133" s="705"/>
      <c r="AH133" s="705"/>
      <c r="AI133" s="8"/>
      <c r="AJ133" s="8"/>
      <c r="AK133" s="8"/>
      <c r="AL133" s="8"/>
      <c r="AM133" s="4"/>
      <c r="AN133" s="4"/>
      <c r="AO133" s="4"/>
    </row>
    <row r="134" spans="1:41" ht="34.5" customHeight="1">
      <c r="A134" s="705" t="s">
        <v>302</v>
      </c>
      <c r="B134" s="705"/>
      <c r="C134" s="705"/>
      <c r="D134" s="705"/>
      <c r="E134" s="705"/>
      <c r="F134" s="705"/>
      <c r="G134" s="705"/>
      <c r="H134" s="705"/>
      <c r="I134" s="705"/>
      <c r="J134" s="705"/>
      <c r="K134" s="705"/>
      <c r="L134" s="705"/>
      <c r="M134" s="705"/>
      <c r="N134" s="705"/>
      <c r="O134" s="705"/>
      <c r="P134" s="705"/>
      <c r="Q134" s="705"/>
      <c r="R134" s="705"/>
      <c r="S134" s="705"/>
      <c r="T134" s="705"/>
      <c r="U134" s="705"/>
      <c r="V134" s="705"/>
      <c r="W134" s="705"/>
      <c r="X134" s="705"/>
      <c r="Y134" s="705"/>
      <c r="Z134" s="705"/>
      <c r="AA134" s="705"/>
      <c r="AB134" s="705"/>
      <c r="AC134" s="705"/>
      <c r="AD134" s="705"/>
      <c r="AE134" s="705"/>
      <c r="AF134" s="705"/>
      <c r="AG134" s="705"/>
      <c r="AH134" s="705"/>
      <c r="AI134" s="7"/>
      <c r="AJ134" s="7"/>
      <c r="AK134" s="7"/>
      <c r="AL134" s="7"/>
      <c r="AM134" s="4"/>
      <c r="AN134" s="4"/>
      <c r="AO134" s="4"/>
    </row>
    <row r="135" spans="1:41" ht="36" customHeight="1">
      <c r="A135" s="705" t="s">
        <v>303</v>
      </c>
      <c r="B135" s="705"/>
      <c r="C135" s="705"/>
      <c r="D135" s="705"/>
      <c r="E135" s="705"/>
      <c r="F135" s="705"/>
      <c r="G135" s="705"/>
      <c r="H135" s="705"/>
      <c r="I135" s="705"/>
      <c r="J135" s="705"/>
      <c r="K135" s="705"/>
      <c r="L135" s="705"/>
      <c r="M135" s="705"/>
      <c r="N135" s="705"/>
      <c r="O135" s="705"/>
      <c r="P135" s="705"/>
      <c r="Q135" s="705"/>
      <c r="R135" s="705"/>
      <c r="S135" s="705"/>
      <c r="T135" s="705"/>
      <c r="U135" s="705"/>
      <c r="V135" s="705"/>
      <c r="W135" s="705"/>
      <c r="X135" s="705"/>
      <c r="Y135" s="705"/>
      <c r="Z135" s="705"/>
      <c r="AA135" s="705"/>
      <c r="AB135" s="705"/>
      <c r="AC135" s="705"/>
      <c r="AD135" s="705"/>
      <c r="AE135" s="705"/>
      <c r="AF135" s="705"/>
      <c r="AG135" s="705"/>
      <c r="AH135" s="705"/>
      <c r="AI135" s="7"/>
      <c r="AJ135" s="7"/>
      <c r="AK135" s="7"/>
      <c r="AL135" s="7"/>
      <c r="AM135" s="4"/>
      <c r="AN135" s="4"/>
      <c r="AO135" s="4"/>
    </row>
    <row r="136" spans="1:41" ht="15.75" customHeight="1">
      <c r="A136" s="705" t="s">
        <v>304</v>
      </c>
      <c r="B136" s="705"/>
      <c r="C136" s="705"/>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5"/>
      <c r="AE136" s="705"/>
      <c r="AF136" s="705"/>
      <c r="AG136" s="705"/>
      <c r="AH136" s="705"/>
      <c r="AI136" s="7"/>
      <c r="AJ136" s="7"/>
      <c r="AK136" s="7"/>
      <c r="AL136" s="7"/>
      <c r="AM136" s="4"/>
      <c r="AN136" s="4"/>
      <c r="AO136" s="4"/>
    </row>
    <row r="137" spans="1:41" ht="15.75" customHeight="1">
      <c r="A137" s="705" t="s">
        <v>305</v>
      </c>
      <c r="B137" s="705"/>
      <c r="C137" s="705"/>
      <c r="D137" s="705"/>
      <c r="E137" s="705"/>
      <c r="F137" s="705"/>
      <c r="G137" s="705"/>
      <c r="H137" s="705"/>
      <c r="I137" s="705"/>
      <c r="J137" s="705"/>
      <c r="K137" s="705"/>
      <c r="L137" s="705"/>
      <c r="M137" s="705"/>
      <c r="N137" s="705"/>
      <c r="O137" s="705"/>
      <c r="P137" s="705"/>
      <c r="Q137" s="705"/>
      <c r="R137" s="705"/>
      <c r="S137" s="705"/>
      <c r="T137" s="705"/>
      <c r="U137" s="705"/>
      <c r="V137" s="705"/>
      <c r="W137" s="705"/>
      <c r="X137" s="705"/>
      <c r="Y137" s="705"/>
      <c r="Z137" s="705"/>
      <c r="AA137" s="705"/>
      <c r="AB137" s="705"/>
      <c r="AC137" s="705"/>
      <c r="AD137" s="705"/>
      <c r="AE137" s="705"/>
      <c r="AF137" s="705"/>
      <c r="AG137" s="705"/>
      <c r="AH137" s="705"/>
      <c r="AI137" s="7"/>
      <c r="AJ137" s="7"/>
      <c r="AK137" s="7"/>
      <c r="AL137" s="7"/>
      <c r="AM137" s="4"/>
      <c r="AN137" s="4"/>
      <c r="AO137" s="4"/>
    </row>
    <row r="138" spans="1:46" s="66" customFormat="1" ht="15.75" customHeight="1">
      <c r="A138" s="705" t="s">
        <v>306</v>
      </c>
      <c r="B138" s="705"/>
      <c r="C138" s="705"/>
      <c r="D138" s="705"/>
      <c r="E138" s="705"/>
      <c r="F138" s="705"/>
      <c r="G138" s="705"/>
      <c r="H138" s="705"/>
      <c r="I138" s="705"/>
      <c r="J138" s="705"/>
      <c r="K138" s="705"/>
      <c r="L138" s="705"/>
      <c r="M138" s="705"/>
      <c r="N138" s="705"/>
      <c r="O138" s="705"/>
      <c r="P138" s="705"/>
      <c r="Q138" s="705"/>
      <c r="R138" s="705"/>
      <c r="S138" s="705"/>
      <c r="T138" s="705"/>
      <c r="U138" s="705"/>
      <c r="V138" s="705"/>
      <c r="W138" s="705"/>
      <c r="X138" s="705"/>
      <c r="Y138" s="705"/>
      <c r="Z138" s="705"/>
      <c r="AA138" s="705"/>
      <c r="AB138" s="705"/>
      <c r="AC138" s="705"/>
      <c r="AD138" s="705"/>
      <c r="AE138" s="705"/>
      <c r="AF138" s="705"/>
      <c r="AG138" s="705"/>
      <c r="AH138" s="705"/>
      <c r="AI138" s="64"/>
      <c r="AJ138" s="64"/>
      <c r="AK138" s="64"/>
      <c r="AL138" s="64"/>
      <c r="AP138" s="63"/>
      <c r="AT138" s="44"/>
    </row>
    <row r="139" spans="1:46" s="66" customFormat="1" ht="33.75" customHeight="1">
      <c r="A139" s="705" t="s">
        <v>307</v>
      </c>
      <c r="B139" s="705"/>
      <c r="C139" s="705"/>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5"/>
      <c r="AE139" s="705"/>
      <c r="AF139" s="705"/>
      <c r="AG139" s="705"/>
      <c r="AH139" s="705"/>
      <c r="AI139" s="64"/>
      <c r="AJ139" s="64"/>
      <c r="AK139" s="64"/>
      <c r="AL139" s="64"/>
      <c r="AP139" s="63"/>
      <c r="AT139" s="44"/>
    </row>
    <row r="140" spans="1:46" s="66" customFormat="1" ht="15.75" customHeight="1">
      <c r="A140" s="705" t="s">
        <v>308</v>
      </c>
      <c r="B140" s="705"/>
      <c r="C140" s="705"/>
      <c r="D140" s="705"/>
      <c r="E140" s="705"/>
      <c r="F140" s="705"/>
      <c r="G140" s="705"/>
      <c r="H140" s="705"/>
      <c r="I140" s="705"/>
      <c r="J140" s="705"/>
      <c r="K140" s="705"/>
      <c r="L140" s="705"/>
      <c r="M140" s="705"/>
      <c r="N140" s="705"/>
      <c r="O140" s="705"/>
      <c r="P140" s="705"/>
      <c r="Q140" s="705"/>
      <c r="R140" s="705"/>
      <c r="S140" s="705"/>
      <c r="T140" s="705"/>
      <c r="U140" s="705"/>
      <c r="V140" s="705"/>
      <c r="W140" s="705"/>
      <c r="X140" s="705"/>
      <c r="Y140" s="705"/>
      <c r="Z140" s="705"/>
      <c r="AA140" s="705"/>
      <c r="AB140" s="705"/>
      <c r="AC140" s="705"/>
      <c r="AD140" s="705"/>
      <c r="AE140" s="705"/>
      <c r="AF140" s="705"/>
      <c r="AG140" s="705"/>
      <c r="AH140" s="705"/>
      <c r="AI140" s="64"/>
      <c r="AJ140" s="64"/>
      <c r="AK140" s="64"/>
      <c r="AL140" s="64"/>
      <c r="AP140" s="63"/>
      <c r="AT140" s="44"/>
    </row>
    <row r="141" spans="1:46" s="66" customFormat="1" ht="15.75" customHeight="1">
      <c r="A141" s="705" t="s">
        <v>309</v>
      </c>
      <c r="B141" s="705"/>
      <c r="C141" s="705"/>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64"/>
      <c r="AJ141" s="64"/>
      <c r="AK141" s="64"/>
      <c r="AL141" s="64"/>
      <c r="AP141" s="63"/>
      <c r="AT141" s="44"/>
    </row>
    <row r="142" spans="1:46" s="66" customFormat="1" ht="34.5" customHeight="1">
      <c r="A142" s="705" t="s">
        <v>310</v>
      </c>
      <c r="B142" s="705"/>
      <c r="C142" s="705"/>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5"/>
      <c r="AE142" s="705"/>
      <c r="AF142" s="705"/>
      <c r="AG142" s="705"/>
      <c r="AH142" s="705"/>
      <c r="AI142" s="64"/>
      <c r="AJ142" s="64"/>
      <c r="AK142" s="64"/>
      <c r="AL142" s="64"/>
      <c r="AP142" s="63"/>
      <c r="AT142" s="44"/>
    </row>
    <row r="143" spans="1:46" s="66" customFormat="1" ht="35.25" customHeight="1">
      <c r="A143" s="705" t="s">
        <v>311</v>
      </c>
      <c r="B143" s="705"/>
      <c r="C143" s="705"/>
      <c r="D143" s="705"/>
      <c r="E143" s="705"/>
      <c r="F143" s="705"/>
      <c r="G143" s="705"/>
      <c r="H143" s="705"/>
      <c r="I143" s="705"/>
      <c r="J143" s="705"/>
      <c r="K143" s="705"/>
      <c r="L143" s="705"/>
      <c r="M143" s="705"/>
      <c r="N143" s="705"/>
      <c r="O143" s="705"/>
      <c r="P143" s="705"/>
      <c r="Q143" s="705"/>
      <c r="R143" s="705"/>
      <c r="S143" s="705"/>
      <c r="T143" s="705"/>
      <c r="U143" s="705"/>
      <c r="V143" s="705"/>
      <c r="W143" s="705"/>
      <c r="X143" s="705"/>
      <c r="Y143" s="705"/>
      <c r="Z143" s="705"/>
      <c r="AA143" s="705"/>
      <c r="AB143" s="705"/>
      <c r="AC143" s="705"/>
      <c r="AD143" s="705"/>
      <c r="AE143" s="705"/>
      <c r="AF143" s="705"/>
      <c r="AG143" s="705"/>
      <c r="AH143" s="705"/>
      <c r="AI143" s="64"/>
      <c r="AJ143" s="64"/>
      <c r="AK143" s="64"/>
      <c r="AL143" s="64"/>
      <c r="AP143" s="63"/>
      <c r="AT143" s="44"/>
    </row>
    <row r="144" spans="1:46" s="66" customFormat="1" ht="15.75" customHeight="1">
      <c r="A144" s="705" t="s">
        <v>312</v>
      </c>
      <c r="B144" s="705"/>
      <c r="C144" s="705"/>
      <c r="D144" s="705"/>
      <c r="E144" s="705"/>
      <c r="F144" s="705"/>
      <c r="G144" s="705"/>
      <c r="H144" s="705"/>
      <c r="I144" s="705"/>
      <c r="J144" s="705"/>
      <c r="K144" s="705"/>
      <c r="L144" s="705"/>
      <c r="M144" s="705"/>
      <c r="N144" s="705"/>
      <c r="O144" s="705"/>
      <c r="P144" s="705"/>
      <c r="Q144" s="705"/>
      <c r="R144" s="705"/>
      <c r="S144" s="705"/>
      <c r="T144" s="705"/>
      <c r="U144" s="705"/>
      <c r="V144" s="705"/>
      <c r="W144" s="705"/>
      <c r="X144" s="705"/>
      <c r="Y144" s="705"/>
      <c r="Z144" s="705"/>
      <c r="AA144" s="705"/>
      <c r="AB144" s="705"/>
      <c r="AC144" s="705"/>
      <c r="AD144" s="705"/>
      <c r="AE144" s="705"/>
      <c r="AF144" s="705"/>
      <c r="AG144" s="705"/>
      <c r="AH144" s="705"/>
      <c r="AI144" s="64"/>
      <c r="AJ144" s="64"/>
      <c r="AK144" s="64"/>
      <c r="AL144" s="64"/>
      <c r="AP144" s="63"/>
      <c r="AT144" s="44"/>
    </row>
    <row r="145" spans="1:46" s="66" customFormat="1" ht="33" customHeight="1">
      <c r="A145" s="705" t="s">
        <v>313</v>
      </c>
      <c r="B145" s="705"/>
      <c r="C145" s="705"/>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5"/>
      <c r="AE145" s="705"/>
      <c r="AF145" s="705"/>
      <c r="AG145" s="705"/>
      <c r="AH145" s="705"/>
      <c r="AI145" s="64"/>
      <c r="AJ145" s="64"/>
      <c r="AK145" s="64"/>
      <c r="AL145" s="64"/>
      <c r="AP145" s="63"/>
      <c r="AR145" s="67" t="s">
        <v>139</v>
      </c>
      <c r="AT145" s="44"/>
    </row>
    <row r="146" spans="1:46" s="66" customFormat="1" ht="15.75" customHeight="1">
      <c r="A146" s="705" t="s">
        <v>314</v>
      </c>
      <c r="B146" s="705"/>
      <c r="C146" s="705"/>
      <c r="D146" s="705"/>
      <c r="E146" s="705"/>
      <c r="F146" s="705"/>
      <c r="G146" s="705"/>
      <c r="H146" s="705"/>
      <c r="I146" s="705"/>
      <c r="J146" s="705"/>
      <c r="K146" s="705"/>
      <c r="L146" s="705"/>
      <c r="M146" s="705"/>
      <c r="N146" s="705"/>
      <c r="O146" s="705"/>
      <c r="P146" s="705"/>
      <c r="Q146" s="705"/>
      <c r="R146" s="705"/>
      <c r="S146" s="705"/>
      <c r="T146" s="705"/>
      <c r="U146" s="705"/>
      <c r="V146" s="705"/>
      <c r="W146" s="705"/>
      <c r="X146" s="705"/>
      <c r="Y146" s="705"/>
      <c r="Z146" s="705"/>
      <c r="AA146" s="705"/>
      <c r="AB146" s="705"/>
      <c r="AC146" s="705"/>
      <c r="AD146" s="705"/>
      <c r="AE146" s="705"/>
      <c r="AF146" s="705"/>
      <c r="AG146" s="705"/>
      <c r="AH146" s="705"/>
      <c r="AI146" s="64"/>
      <c r="AJ146" s="64"/>
      <c r="AK146" s="64"/>
      <c r="AL146" s="64"/>
      <c r="AP146" s="63"/>
      <c r="AR146" s="67"/>
      <c r="AT146" s="44"/>
    </row>
    <row r="147" spans="1:46" s="66" customFormat="1" ht="15.75" customHeight="1">
      <c r="A147" s="705" t="s">
        <v>315</v>
      </c>
      <c r="B147" s="705"/>
      <c r="C147" s="705"/>
      <c r="D147" s="705"/>
      <c r="E147" s="705"/>
      <c r="F147" s="705"/>
      <c r="G147" s="705"/>
      <c r="H147" s="705"/>
      <c r="I147" s="705"/>
      <c r="J147" s="705"/>
      <c r="K147" s="705"/>
      <c r="L147" s="705"/>
      <c r="M147" s="705"/>
      <c r="N147" s="705"/>
      <c r="O147" s="705"/>
      <c r="P147" s="705"/>
      <c r="Q147" s="705"/>
      <c r="R147" s="705"/>
      <c r="S147" s="705"/>
      <c r="T147" s="705"/>
      <c r="U147" s="705"/>
      <c r="V147" s="705"/>
      <c r="W147" s="705"/>
      <c r="X147" s="705"/>
      <c r="Y147" s="705"/>
      <c r="Z147" s="705"/>
      <c r="AA147" s="705"/>
      <c r="AB147" s="705"/>
      <c r="AC147" s="705"/>
      <c r="AD147" s="705"/>
      <c r="AE147" s="705"/>
      <c r="AF147" s="705"/>
      <c r="AG147" s="705"/>
      <c r="AH147" s="705"/>
      <c r="AI147" s="64"/>
      <c r="AJ147" s="64"/>
      <c r="AK147" s="64"/>
      <c r="AL147" s="64"/>
      <c r="AP147" s="63"/>
      <c r="AR147" s="68"/>
      <c r="AT147" s="44"/>
    </row>
    <row r="148" spans="1:46" s="66" customFormat="1" ht="15.75" customHeight="1">
      <c r="A148" s="705" t="s">
        <v>316</v>
      </c>
      <c r="B148" s="705"/>
      <c r="C148" s="705"/>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5"/>
      <c r="AE148" s="705"/>
      <c r="AF148" s="705"/>
      <c r="AG148" s="705"/>
      <c r="AH148" s="705"/>
      <c r="AI148" s="64"/>
      <c r="AJ148" s="64"/>
      <c r="AK148" s="64"/>
      <c r="AL148" s="64"/>
      <c r="AP148" s="63"/>
      <c r="AR148" s="68"/>
      <c r="AT148" s="44"/>
    </row>
    <row r="149" spans="1:46" s="66" customFormat="1" ht="35.25" customHeight="1">
      <c r="A149" s="705" t="s">
        <v>317</v>
      </c>
      <c r="B149" s="705"/>
      <c r="C149" s="705"/>
      <c r="D149" s="705"/>
      <c r="E149" s="705"/>
      <c r="F149" s="705"/>
      <c r="G149" s="705"/>
      <c r="H149" s="705"/>
      <c r="I149" s="705"/>
      <c r="J149" s="705"/>
      <c r="K149" s="705"/>
      <c r="L149" s="705"/>
      <c r="M149" s="705"/>
      <c r="N149" s="705"/>
      <c r="O149" s="705"/>
      <c r="P149" s="705"/>
      <c r="Q149" s="705"/>
      <c r="R149" s="705"/>
      <c r="S149" s="705"/>
      <c r="T149" s="705"/>
      <c r="U149" s="705"/>
      <c r="V149" s="705"/>
      <c r="W149" s="705"/>
      <c r="X149" s="705"/>
      <c r="Y149" s="705"/>
      <c r="Z149" s="705"/>
      <c r="AA149" s="705"/>
      <c r="AB149" s="705"/>
      <c r="AC149" s="705"/>
      <c r="AD149" s="705"/>
      <c r="AE149" s="705"/>
      <c r="AF149" s="705"/>
      <c r="AG149" s="705"/>
      <c r="AH149" s="705"/>
      <c r="AI149" s="64"/>
      <c r="AJ149" s="64"/>
      <c r="AK149" s="64"/>
      <c r="AL149" s="64"/>
      <c r="AP149" s="63"/>
      <c r="AR149" s="68"/>
      <c r="AT149" s="44"/>
    </row>
    <row r="150" spans="1:46" s="66" customFormat="1" ht="33.75" customHeight="1">
      <c r="A150" s="705" t="s">
        <v>318</v>
      </c>
      <c r="B150" s="705"/>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64"/>
      <c r="AJ150" s="64"/>
      <c r="AK150" s="64"/>
      <c r="AL150" s="64"/>
      <c r="AP150" s="63"/>
      <c r="AR150" s="68"/>
      <c r="AT150" s="44"/>
    </row>
    <row r="151" spans="1:46" s="66" customFormat="1" ht="36" customHeight="1">
      <c r="A151" s="705" t="s">
        <v>319</v>
      </c>
      <c r="B151" s="705"/>
      <c r="C151" s="705"/>
      <c r="D151" s="705"/>
      <c r="E151" s="705"/>
      <c r="F151" s="705"/>
      <c r="G151" s="705"/>
      <c r="H151" s="705"/>
      <c r="I151" s="705"/>
      <c r="J151" s="705"/>
      <c r="K151" s="705"/>
      <c r="L151" s="705"/>
      <c r="M151" s="705"/>
      <c r="N151" s="705"/>
      <c r="O151" s="705"/>
      <c r="P151" s="705"/>
      <c r="Q151" s="705"/>
      <c r="R151" s="705"/>
      <c r="S151" s="705"/>
      <c r="T151" s="705"/>
      <c r="U151" s="705"/>
      <c r="V151" s="705"/>
      <c r="W151" s="705"/>
      <c r="X151" s="705"/>
      <c r="Y151" s="705"/>
      <c r="Z151" s="705"/>
      <c r="AA151" s="705"/>
      <c r="AB151" s="705"/>
      <c r="AC151" s="705"/>
      <c r="AD151" s="705"/>
      <c r="AE151" s="705"/>
      <c r="AF151" s="705"/>
      <c r="AG151" s="705"/>
      <c r="AH151" s="705"/>
      <c r="AI151" s="64"/>
      <c r="AJ151" s="64"/>
      <c r="AK151" s="64"/>
      <c r="AL151" s="64"/>
      <c r="AP151" s="63"/>
      <c r="AR151" s="68" t="s">
        <v>140</v>
      </c>
      <c r="AT151" s="44"/>
    </row>
    <row r="152" spans="1:46" s="66" customFormat="1" ht="15.75" customHeight="1">
      <c r="A152" s="705" t="s">
        <v>320</v>
      </c>
      <c r="B152" s="705"/>
      <c r="C152" s="705"/>
      <c r="D152" s="705"/>
      <c r="E152" s="705"/>
      <c r="F152" s="705"/>
      <c r="G152" s="705"/>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5"/>
      <c r="AD152" s="705"/>
      <c r="AE152" s="705"/>
      <c r="AF152" s="705"/>
      <c r="AG152" s="705"/>
      <c r="AH152" s="705"/>
      <c r="AI152" s="64"/>
      <c r="AJ152" s="64"/>
      <c r="AK152" s="64"/>
      <c r="AL152" s="64"/>
      <c r="AP152" s="63"/>
      <c r="AR152" s="68" t="s">
        <v>141</v>
      </c>
      <c r="AT152" s="44"/>
    </row>
    <row r="153" spans="1:46" s="66" customFormat="1" ht="15.75" customHeight="1">
      <c r="A153" s="705" t="s">
        <v>361</v>
      </c>
      <c r="B153" s="705"/>
      <c r="C153" s="705"/>
      <c r="D153" s="705"/>
      <c r="E153" s="705"/>
      <c r="F153" s="705"/>
      <c r="G153" s="705"/>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64"/>
      <c r="AJ153" s="64"/>
      <c r="AK153" s="64"/>
      <c r="AL153" s="64"/>
      <c r="AP153" s="63"/>
      <c r="AR153" s="68"/>
      <c r="AT153" s="44"/>
    </row>
    <row r="154" spans="1:46" s="66" customFormat="1" ht="34.5" customHeight="1">
      <c r="A154" s="706" t="s">
        <v>321</v>
      </c>
      <c r="B154" s="706"/>
      <c r="C154" s="706"/>
      <c r="D154" s="706"/>
      <c r="E154" s="706"/>
      <c r="F154" s="706"/>
      <c r="G154" s="706"/>
      <c r="H154" s="706"/>
      <c r="I154" s="706"/>
      <c r="J154" s="706"/>
      <c r="K154" s="706"/>
      <c r="L154" s="706"/>
      <c r="M154" s="706"/>
      <c r="N154" s="706"/>
      <c r="O154" s="706"/>
      <c r="P154" s="706"/>
      <c r="Q154" s="706"/>
      <c r="R154" s="706"/>
      <c r="S154" s="706"/>
      <c r="T154" s="706"/>
      <c r="U154" s="706"/>
      <c r="V154" s="706"/>
      <c r="W154" s="706"/>
      <c r="X154" s="706"/>
      <c r="Y154" s="706"/>
      <c r="Z154" s="706"/>
      <c r="AA154" s="706"/>
      <c r="AB154" s="706"/>
      <c r="AC154" s="706"/>
      <c r="AD154" s="706"/>
      <c r="AE154" s="706"/>
      <c r="AF154" s="706"/>
      <c r="AG154" s="706"/>
      <c r="AH154" s="706"/>
      <c r="AI154" s="64"/>
      <c r="AJ154" s="64"/>
      <c r="AK154" s="64"/>
      <c r="AL154" s="64"/>
      <c r="AP154" s="63"/>
      <c r="AR154" s="68" t="s">
        <v>142</v>
      </c>
      <c r="AT154" s="44"/>
    </row>
    <row r="155" spans="1:46" s="66" customFormat="1" ht="15.75" customHeight="1">
      <c r="A155" s="706" t="s">
        <v>322</v>
      </c>
      <c r="B155" s="706"/>
      <c r="C155" s="706"/>
      <c r="D155" s="706"/>
      <c r="E155" s="706"/>
      <c r="F155" s="706"/>
      <c r="G155" s="706"/>
      <c r="H155" s="706"/>
      <c r="I155" s="706"/>
      <c r="J155" s="706"/>
      <c r="K155" s="706"/>
      <c r="L155" s="706"/>
      <c r="M155" s="706"/>
      <c r="N155" s="706"/>
      <c r="O155" s="706"/>
      <c r="P155" s="706"/>
      <c r="Q155" s="706"/>
      <c r="R155" s="706"/>
      <c r="S155" s="706"/>
      <c r="T155" s="706"/>
      <c r="U155" s="706"/>
      <c r="V155" s="706"/>
      <c r="W155" s="706"/>
      <c r="X155" s="706"/>
      <c r="Y155" s="706"/>
      <c r="Z155" s="706"/>
      <c r="AA155" s="706"/>
      <c r="AB155" s="706"/>
      <c r="AC155" s="706"/>
      <c r="AD155" s="706"/>
      <c r="AE155" s="706"/>
      <c r="AF155" s="706"/>
      <c r="AG155" s="706"/>
      <c r="AH155" s="706"/>
      <c r="AI155" s="64"/>
      <c r="AJ155" s="64"/>
      <c r="AK155" s="64"/>
      <c r="AL155" s="64"/>
      <c r="AP155" s="63"/>
      <c r="AR155" s="68"/>
      <c r="AT155" s="44"/>
    </row>
    <row r="156" spans="1:46" s="66" customFormat="1" ht="34.5" customHeight="1">
      <c r="A156" s="706" t="s">
        <v>323</v>
      </c>
      <c r="B156" s="706"/>
      <c r="C156" s="706"/>
      <c r="D156" s="706"/>
      <c r="E156" s="706"/>
      <c r="F156" s="706"/>
      <c r="G156" s="706"/>
      <c r="H156" s="706"/>
      <c r="I156" s="706"/>
      <c r="J156" s="706"/>
      <c r="K156" s="706"/>
      <c r="L156" s="706"/>
      <c r="M156" s="706"/>
      <c r="N156" s="706"/>
      <c r="O156" s="706"/>
      <c r="P156" s="706"/>
      <c r="Q156" s="706"/>
      <c r="R156" s="706"/>
      <c r="S156" s="706"/>
      <c r="T156" s="706"/>
      <c r="U156" s="706"/>
      <c r="V156" s="706"/>
      <c r="W156" s="706"/>
      <c r="X156" s="706"/>
      <c r="Y156" s="706"/>
      <c r="Z156" s="706"/>
      <c r="AA156" s="706"/>
      <c r="AB156" s="706"/>
      <c r="AC156" s="706"/>
      <c r="AD156" s="706"/>
      <c r="AE156" s="706"/>
      <c r="AF156" s="706"/>
      <c r="AG156" s="706"/>
      <c r="AH156" s="706"/>
      <c r="AI156" s="64"/>
      <c r="AJ156" s="64"/>
      <c r="AK156" s="64"/>
      <c r="AL156" s="64"/>
      <c r="AP156" s="63"/>
      <c r="AR156" s="68" t="s">
        <v>143</v>
      </c>
      <c r="AT156" s="44"/>
    </row>
    <row r="157" spans="1:46" s="66" customFormat="1" ht="36.75" customHeight="1">
      <c r="A157" s="706" t="s">
        <v>324</v>
      </c>
      <c r="B157" s="706"/>
      <c r="C157" s="706"/>
      <c r="D157" s="706"/>
      <c r="E157" s="706"/>
      <c r="F157" s="706"/>
      <c r="G157" s="706"/>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64"/>
      <c r="AJ157" s="64"/>
      <c r="AK157" s="64"/>
      <c r="AL157" s="64"/>
      <c r="AP157" s="63"/>
      <c r="AR157" s="68" t="s">
        <v>144</v>
      </c>
      <c r="AT157" s="44"/>
    </row>
    <row r="158" spans="1:46" s="66" customFormat="1" ht="55.5" customHeight="1">
      <c r="A158" s="706" t="s">
        <v>362</v>
      </c>
      <c r="B158" s="706"/>
      <c r="C158" s="706"/>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64"/>
      <c r="AJ158" s="64"/>
      <c r="AK158" s="64"/>
      <c r="AL158" s="64"/>
      <c r="AP158" s="63"/>
      <c r="AR158" s="68" t="s">
        <v>145</v>
      </c>
      <c r="AT158" s="44"/>
    </row>
    <row r="159" spans="1:46" s="66" customFormat="1" ht="20.25" customHeight="1">
      <c r="A159" s="705" t="s">
        <v>325</v>
      </c>
      <c r="B159" s="705"/>
      <c r="C159" s="705"/>
      <c r="D159" s="705"/>
      <c r="E159" s="705"/>
      <c r="F159" s="705"/>
      <c r="G159" s="705"/>
      <c r="H159" s="705"/>
      <c r="I159" s="705"/>
      <c r="J159" s="705"/>
      <c r="K159" s="705"/>
      <c r="L159" s="705"/>
      <c r="M159" s="705"/>
      <c r="N159" s="705"/>
      <c r="O159" s="705"/>
      <c r="P159" s="705"/>
      <c r="Q159" s="705"/>
      <c r="R159" s="705"/>
      <c r="S159" s="705"/>
      <c r="T159" s="705"/>
      <c r="U159" s="705"/>
      <c r="V159" s="705"/>
      <c r="W159" s="705"/>
      <c r="X159" s="705"/>
      <c r="Y159" s="705"/>
      <c r="Z159" s="705"/>
      <c r="AA159" s="705"/>
      <c r="AB159" s="705"/>
      <c r="AC159" s="705"/>
      <c r="AD159" s="705"/>
      <c r="AE159" s="705"/>
      <c r="AF159" s="705"/>
      <c r="AG159" s="705"/>
      <c r="AH159" s="705"/>
      <c r="AI159" s="64"/>
      <c r="AJ159" s="64"/>
      <c r="AK159" s="64"/>
      <c r="AL159" s="64"/>
      <c r="AP159" s="63"/>
      <c r="AR159" s="68" t="s">
        <v>146</v>
      </c>
      <c r="AT159" s="44"/>
    </row>
    <row r="160" spans="1:46" s="66" customFormat="1" ht="76.5" customHeight="1">
      <c r="A160" s="705" t="s">
        <v>326</v>
      </c>
      <c r="B160" s="705"/>
      <c r="C160" s="705"/>
      <c r="D160" s="705"/>
      <c r="E160" s="705"/>
      <c r="F160" s="705"/>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c r="AI160" s="64"/>
      <c r="AJ160" s="64"/>
      <c r="AK160" s="64"/>
      <c r="AL160" s="64"/>
      <c r="AP160" s="63"/>
      <c r="AR160" s="68"/>
      <c r="AT160" s="44"/>
    </row>
    <row r="161" spans="1:46" s="66" customFormat="1" ht="15.75" customHeight="1">
      <c r="A161" s="705" t="s">
        <v>327</v>
      </c>
      <c r="B161" s="705"/>
      <c r="C161" s="705"/>
      <c r="D161" s="705"/>
      <c r="E161" s="705"/>
      <c r="F161" s="705"/>
      <c r="G161" s="705"/>
      <c r="H161" s="705"/>
      <c r="I161" s="705"/>
      <c r="J161" s="705"/>
      <c r="K161" s="705"/>
      <c r="L161" s="705"/>
      <c r="M161" s="705"/>
      <c r="N161" s="705"/>
      <c r="O161" s="705"/>
      <c r="P161" s="705"/>
      <c r="Q161" s="705"/>
      <c r="R161" s="705"/>
      <c r="S161" s="705"/>
      <c r="T161" s="705"/>
      <c r="U161" s="705"/>
      <c r="V161" s="705"/>
      <c r="W161" s="705"/>
      <c r="X161" s="705"/>
      <c r="Y161" s="705"/>
      <c r="Z161" s="705"/>
      <c r="AA161" s="705"/>
      <c r="AB161" s="705"/>
      <c r="AC161" s="705"/>
      <c r="AD161" s="705"/>
      <c r="AE161" s="705"/>
      <c r="AF161" s="705"/>
      <c r="AG161" s="705"/>
      <c r="AH161" s="705"/>
      <c r="AI161" s="64"/>
      <c r="AJ161" s="64"/>
      <c r="AK161" s="64"/>
      <c r="AL161" s="64"/>
      <c r="AP161" s="63"/>
      <c r="AR161" s="68"/>
      <c r="AT161" s="44"/>
    </row>
    <row r="162" spans="1:46" s="66" customFormat="1" ht="15.75" customHeight="1">
      <c r="A162" s="705" t="s">
        <v>328</v>
      </c>
      <c r="B162" s="705"/>
      <c r="C162" s="705"/>
      <c r="D162" s="705"/>
      <c r="E162" s="705"/>
      <c r="F162" s="705"/>
      <c r="G162" s="705"/>
      <c r="H162" s="705"/>
      <c r="I162" s="705"/>
      <c r="J162" s="705"/>
      <c r="K162" s="705"/>
      <c r="L162" s="705"/>
      <c r="M162" s="705"/>
      <c r="N162" s="705"/>
      <c r="O162" s="705"/>
      <c r="P162" s="705"/>
      <c r="Q162" s="705"/>
      <c r="R162" s="705"/>
      <c r="S162" s="705"/>
      <c r="T162" s="705"/>
      <c r="U162" s="705"/>
      <c r="V162" s="705"/>
      <c r="W162" s="705"/>
      <c r="X162" s="705"/>
      <c r="Y162" s="705"/>
      <c r="Z162" s="705"/>
      <c r="AA162" s="705"/>
      <c r="AB162" s="705"/>
      <c r="AC162" s="705"/>
      <c r="AD162" s="705"/>
      <c r="AE162" s="705"/>
      <c r="AF162" s="705"/>
      <c r="AG162" s="705"/>
      <c r="AH162" s="705"/>
      <c r="AI162" s="64"/>
      <c r="AJ162" s="64"/>
      <c r="AK162" s="64"/>
      <c r="AL162" s="64"/>
      <c r="AP162" s="63"/>
      <c r="AR162" s="68"/>
      <c r="AT162" s="44"/>
    </row>
    <row r="163" spans="1:46" s="66" customFormat="1" ht="92.25" customHeight="1">
      <c r="A163" s="705" t="s">
        <v>329</v>
      </c>
      <c r="B163" s="705"/>
      <c r="C163" s="705"/>
      <c r="D163" s="705"/>
      <c r="E163" s="705"/>
      <c r="F163" s="705"/>
      <c r="G163" s="705"/>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705"/>
      <c r="AH163" s="705"/>
      <c r="AI163" s="64"/>
      <c r="AJ163" s="64"/>
      <c r="AK163" s="64"/>
      <c r="AL163" s="64"/>
      <c r="AP163" s="63"/>
      <c r="AR163" s="68"/>
      <c r="AT163" s="44"/>
    </row>
    <row r="164" spans="1:46" s="66" customFormat="1" ht="72.75" customHeight="1">
      <c r="A164" s="705" t="s">
        <v>330</v>
      </c>
      <c r="B164" s="705"/>
      <c r="C164" s="705"/>
      <c r="D164" s="705"/>
      <c r="E164" s="705"/>
      <c r="F164" s="705"/>
      <c r="G164" s="705"/>
      <c r="H164" s="705"/>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c r="AI164" s="64"/>
      <c r="AJ164" s="64"/>
      <c r="AK164" s="64"/>
      <c r="AL164" s="64"/>
      <c r="AP164" s="63"/>
      <c r="AR164" s="68"/>
      <c r="AT164" s="44"/>
    </row>
    <row r="165" spans="1:46" s="66" customFormat="1" ht="54.75" customHeight="1">
      <c r="A165" s="705" t="s">
        <v>331</v>
      </c>
      <c r="B165" s="705"/>
      <c r="C165" s="705"/>
      <c r="D165" s="705"/>
      <c r="E165" s="705"/>
      <c r="F165" s="705"/>
      <c r="G165" s="705"/>
      <c r="H165" s="705"/>
      <c r="I165" s="705"/>
      <c r="J165" s="705"/>
      <c r="K165" s="705"/>
      <c r="L165" s="705"/>
      <c r="M165" s="705"/>
      <c r="N165" s="705"/>
      <c r="O165" s="705"/>
      <c r="P165" s="705"/>
      <c r="Q165" s="705"/>
      <c r="R165" s="705"/>
      <c r="S165" s="705"/>
      <c r="T165" s="705"/>
      <c r="U165" s="705"/>
      <c r="V165" s="705"/>
      <c r="W165" s="705"/>
      <c r="X165" s="705"/>
      <c r="Y165" s="705"/>
      <c r="Z165" s="705"/>
      <c r="AA165" s="705"/>
      <c r="AB165" s="705"/>
      <c r="AC165" s="705"/>
      <c r="AD165" s="705"/>
      <c r="AE165" s="705"/>
      <c r="AF165" s="705"/>
      <c r="AG165" s="705"/>
      <c r="AH165" s="705"/>
      <c r="AI165" s="64"/>
      <c r="AJ165" s="64"/>
      <c r="AK165" s="64"/>
      <c r="AL165" s="64"/>
      <c r="AP165" s="63"/>
      <c r="AR165" s="68"/>
      <c r="AT165" s="44"/>
    </row>
    <row r="166" spans="1:46" s="66" customFormat="1" ht="15.75" customHeight="1">
      <c r="A166" s="699"/>
      <c r="B166" s="255"/>
      <c r="C166" s="255"/>
      <c r="D166" s="255"/>
      <c r="E166" s="255"/>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64"/>
      <c r="AJ166" s="64"/>
      <c r="AK166" s="64"/>
      <c r="AL166" s="64"/>
      <c r="AP166" s="63"/>
      <c r="AR166" s="68"/>
      <c r="AT166" s="44"/>
    </row>
    <row r="167" spans="1:46" s="66" customFormat="1" ht="18" customHeight="1">
      <c r="A167" s="705" t="s">
        <v>332</v>
      </c>
      <c r="B167" s="705"/>
      <c r="C167" s="705"/>
      <c r="D167" s="705"/>
      <c r="E167" s="705"/>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6"/>
      <c r="AG167" s="256"/>
      <c r="AH167" s="256"/>
      <c r="AI167" s="64"/>
      <c r="AJ167" s="64"/>
      <c r="AK167" s="64"/>
      <c r="AL167" s="64"/>
      <c r="AP167" s="63"/>
      <c r="AR167" s="68"/>
      <c r="AT167" s="44"/>
    </row>
    <row r="168" spans="1:46" s="66" customFormat="1" ht="15.75" customHeight="1">
      <c r="A168" s="705" t="s">
        <v>363</v>
      </c>
      <c r="B168" s="705"/>
      <c r="C168" s="705"/>
      <c r="D168" s="705"/>
      <c r="E168" s="705"/>
      <c r="F168" s="705"/>
      <c r="G168" s="705"/>
      <c r="H168" s="705"/>
      <c r="I168" s="705"/>
      <c r="J168" s="705"/>
      <c r="K168" s="705"/>
      <c r="L168" s="705"/>
      <c r="M168" s="705"/>
      <c r="N168" s="705"/>
      <c r="O168" s="705"/>
      <c r="P168" s="254"/>
      <c r="Q168" s="254"/>
      <c r="R168" s="254"/>
      <c r="S168" s="254"/>
      <c r="T168" s="255"/>
      <c r="U168" s="255"/>
      <c r="V168" s="255"/>
      <c r="W168" s="255"/>
      <c r="X168" s="255"/>
      <c r="Y168" s="255"/>
      <c r="Z168" s="255"/>
      <c r="AA168" s="255"/>
      <c r="AB168" s="255"/>
      <c r="AC168" s="255"/>
      <c r="AD168" s="255"/>
      <c r="AE168" s="255"/>
      <c r="AF168" s="256"/>
      <c r="AG168" s="256"/>
      <c r="AH168" s="256"/>
      <c r="AI168" s="64"/>
      <c r="AJ168" s="64"/>
      <c r="AK168" s="64"/>
      <c r="AL168" s="64"/>
      <c r="AP168" s="63"/>
      <c r="AR168" s="68"/>
      <c r="AT168" s="44"/>
    </row>
    <row r="169" spans="1:46" s="66" customFormat="1" ht="15.75" customHeight="1">
      <c r="A169" s="705" t="s">
        <v>334</v>
      </c>
      <c r="B169" s="705"/>
      <c r="C169" s="705"/>
      <c r="D169" s="705"/>
      <c r="E169" s="705"/>
      <c r="F169" s="705"/>
      <c r="G169" s="705"/>
      <c r="H169" s="705"/>
      <c r="I169" s="705"/>
      <c r="J169" s="705"/>
      <c r="K169" s="705"/>
      <c r="L169" s="705"/>
      <c r="M169" s="705"/>
      <c r="N169" s="705"/>
      <c r="O169" s="705"/>
      <c r="P169" s="254"/>
      <c r="Q169" s="254"/>
      <c r="R169" s="254"/>
      <c r="S169" s="254"/>
      <c r="T169" s="705" t="s">
        <v>333</v>
      </c>
      <c r="U169" s="705"/>
      <c r="V169" s="705"/>
      <c r="W169" s="705"/>
      <c r="X169" s="705"/>
      <c r="Y169" s="705"/>
      <c r="Z169" s="705"/>
      <c r="AA169" s="705"/>
      <c r="AB169" s="705"/>
      <c r="AC169" s="705"/>
      <c r="AD169" s="705"/>
      <c r="AE169" s="705"/>
      <c r="AF169" s="256"/>
      <c r="AG169" s="256"/>
      <c r="AH169" s="256"/>
      <c r="AI169" s="64"/>
      <c r="AJ169" s="64"/>
      <c r="AK169" s="64"/>
      <c r="AL169" s="64"/>
      <c r="AP169" s="63"/>
      <c r="AR169" s="68"/>
      <c r="AT169" s="44"/>
    </row>
    <row r="170" spans="16:46" s="66" customFormat="1" ht="15.75" customHeight="1">
      <c r="P170" s="254"/>
      <c r="Q170" s="254"/>
      <c r="R170" s="254"/>
      <c r="S170" s="254"/>
      <c r="AF170" s="256"/>
      <c r="AG170" s="256"/>
      <c r="AH170" s="256"/>
      <c r="AI170" s="64"/>
      <c r="AJ170" s="64"/>
      <c r="AK170" s="64"/>
      <c r="AL170" s="64"/>
      <c r="AP170" s="63"/>
      <c r="AR170" s="68"/>
      <c r="AT170" s="44"/>
    </row>
    <row r="171" spans="1:46" s="66" customFormat="1" ht="9.75" customHeight="1">
      <c r="A171" s="700"/>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64"/>
      <c r="AJ171" s="64"/>
      <c r="AK171" s="64"/>
      <c r="AL171" s="64"/>
      <c r="AP171" s="63"/>
      <c r="AR171" s="68" t="s">
        <v>147</v>
      </c>
      <c r="AT171" s="44"/>
    </row>
    <row r="172" spans="1:46" s="66" customFormat="1" ht="9.75" customHeight="1">
      <c r="A172" s="700"/>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64"/>
      <c r="AJ172" s="64"/>
      <c r="AK172" s="64"/>
      <c r="AL172" s="64"/>
      <c r="AP172" s="63"/>
      <c r="AR172" s="67" t="s">
        <v>148</v>
      </c>
      <c r="AT172" s="44"/>
    </row>
    <row r="173" spans="1:46" s="66" customFormat="1" ht="9.75" customHeight="1">
      <c r="A173" s="700"/>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64"/>
      <c r="AJ173" s="64"/>
      <c r="AK173" s="64"/>
      <c r="AL173" s="64"/>
      <c r="AP173" s="63"/>
      <c r="AR173" s="68" t="s">
        <v>149</v>
      </c>
      <c r="AT173" s="44"/>
    </row>
    <row r="174" spans="1:46" s="66" customFormat="1" ht="9.75" customHeight="1">
      <c r="A174" s="700"/>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64"/>
      <c r="AJ174" s="64"/>
      <c r="AK174" s="64"/>
      <c r="AL174" s="64"/>
      <c r="AP174" s="63"/>
      <c r="AR174" s="67" t="s">
        <v>150</v>
      </c>
      <c r="AT174" s="44"/>
    </row>
    <row r="175" spans="1:46" s="66" customFormat="1" ht="9.75" customHeight="1">
      <c r="A175" s="700"/>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64"/>
      <c r="AJ175" s="64"/>
      <c r="AK175" s="64"/>
      <c r="AL175" s="64"/>
      <c r="AP175" s="63"/>
      <c r="AR175" s="67"/>
      <c r="AT175" s="44"/>
    </row>
    <row r="176" spans="1:46" s="66" customFormat="1" ht="9.75" customHeight="1">
      <c r="A176" s="698"/>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3"/>
      <c r="Z176" s="183"/>
      <c r="AA176" s="182"/>
      <c r="AB176" s="182"/>
      <c r="AC176" s="182"/>
      <c r="AD176" s="182"/>
      <c r="AE176" s="182"/>
      <c r="AF176" s="182"/>
      <c r="AG176" s="182"/>
      <c r="AH176" s="182"/>
      <c r="AI176" s="64"/>
      <c r="AJ176" s="64"/>
      <c r="AK176" s="64"/>
      <c r="AL176" s="64"/>
      <c r="AP176" s="63"/>
      <c r="AR176" s="68" t="s">
        <v>151</v>
      </c>
      <c r="AT176" s="44"/>
    </row>
    <row r="177" spans="1:46" s="66" customFormat="1" ht="9.75" customHeight="1">
      <c r="A177" s="698"/>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3"/>
      <c r="Z177" s="183"/>
      <c r="AA177" s="182"/>
      <c r="AB177" s="182"/>
      <c r="AC177" s="182"/>
      <c r="AD177" s="182"/>
      <c r="AE177" s="182"/>
      <c r="AF177" s="182"/>
      <c r="AG177" s="182"/>
      <c r="AH177" s="182"/>
      <c r="AI177" s="64"/>
      <c r="AJ177" s="64"/>
      <c r="AK177" s="64"/>
      <c r="AL177" s="64"/>
      <c r="AP177" s="63"/>
      <c r="AR177" s="68" t="s">
        <v>152</v>
      </c>
      <c r="AT177" s="44"/>
    </row>
    <row r="178" spans="1:46" s="66" customFormat="1" ht="9.75" customHeight="1">
      <c r="A178" s="698"/>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3"/>
      <c r="Z178" s="183"/>
      <c r="AA178" s="182"/>
      <c r="AB178" s="182"/>
      <c r="AC178" s="182"/>
      <c r="AD178" s="182"/>
      <c r="AE178" s="182"/>
      <c r="AF178" s="182"/>
      <c r="AG178" s="182"/>
      <c r="AH178" s="182"/>
      <c r="AI178" s="64"/>
      <c r="AJ178" s="64"/>
      <c r="AK178" s="64"/>
      <c r="AL178" s="64"/>
      <c r="AP178" s="63"/>
      <c r="AR178" s="68" t="s">
        <v>153</v>
      </c>
      <c r="AT178" s="44"/>
    </row>
    <row r="179" spans="1:46" s="66" customFormat="1" ht="9.75" customHeight="1">
      <c r="A179" s="701"/>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3"/>
      <c r="Z179" s="183"/>
      <c r="AA179" s="182"/>
      <c r="AB179" s="182"/>
      <c r="AC179" s="182"/>
      <c r="AD179" s="182"/>
      <c r="AE179" s="182"/>
      <c r="AF179" s="182"/>
      <c r="AG179" s="182"/>
      <c r="AH179" s="182"/>
      <c r="AI179" s="64"/>
      <c r="AJ179" s="64"/>
      <c r="AK179" s="64"/>
      <c r="AL179" s="64"/>
      <c r="AP179" s="63"/>
      <c r="AR179" s="67" t="s">
        <v>154</v>
      </c>
      <c r="AT179" s="44"/>
    </row>
    <row r="180" spans="1:46" s="66" customFormat="1" ht="9.75" customHeight="1">
      <c r="A180" s="698"/>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3"/>
      <c r="Z180" s="183"/>
      <c r="AA180" s="182"/>
      <c r="AB180" s="182"/>
      <c r="AC180" s="182"/>
      <c r="AD180" s="182"/>
      <c r="AE180" s="182"/>
      <c r="AF180" s="182"/>
      <c r="AG180" s="182"/>
      <c r="AH180" s="182"/>
      <c r="AI180" s="64"/>
      <c r="AJ180" s="64"/>
      <c r="AK180" s="64"/>
      <c r="AL180" s="64"/>
      <c r="AP180" s="63"/>
      <c r="AR180" s="67" t="s">
        <v>155</v>
      </c>
      <c r="AT180" s="44"/>
    </row>
    <row r="181" spans="1:46" s="66" customFormat="1" ht="9.75" customHeight="1">
      <c r="A181" s="70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3"/>
      <c r="Z181" s="183"/>
      <c r="AA181" s="182"/>
      <c r="AB181" s="182"/>
      <c r="AC181" s="182"/>
      <c r="AD181" s="182"/>
      <c r="AE181" s="182"/>
      <c r="AF181" s="182"/>
      <c r="AG181" s="182"/>
      <c r="AH181" s="182"/>
      <c r="AI181" s="64"/>
      <c r="AJ181" s="64"/>
      <c r="AK181" s="64"/>
      <c r="AL181" s="64"/>
      <c r="AP181" s="63"/>
      <c r="AR181" s="67" t="s">
        <v>156</v>
      </c>
      <c r="AT181" s="44"/>
    </row>
    <row r="182" spans="1:46" s="66" customFormat="1" ht="9.75" customHeight="1">
      <c r="A182" s="70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3"/>
      <c r="Z182" s="183"/>
      <c r="AA182" s="181"/>
      <c r="AB182" s="181"/>
      <c r="AC182" s="181"/>
      <c r="AD182" s="181"/>
      <c r="AE182" s="181"/>
      <c r="AF182" s="181"/>
      <c r="AG182" s="181"/>
      <c r="AH182" s="182"/>
      <c r="AI182" s="64"/>
      <c r="AJ182" s="64"/>
      <c r="AK182" s="64"/>
      <c r="AL182" s="64"/>
      <c r="AP182" s="63"/>
      <c r="AR182" s="67" t="s">
        <v>157</v>
      </c>
      <c r="AT182" s="44"/>
    </row>
    <row r="183" spans="1:46" s="66" customFormat="1" ht="9.75" customHeight="1">
      <c r="A183" s="698"/>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3"/>
      <c r="Z183" s="183"/>
      <c r="AA183" s="182"/>
      <c r="AB183" s="182"/>
      <c r="AC183" s="182"/>
      <c r="AD183" s="182"/>
      <c r="AE183" s="182"/>
      <c r="AF183" s="182"/>
      <c r="AG183" s="182"/>
      <c r="AH183" s="182"/>
      <c r="AI183" s="64"/>
      <c r="AJ183" s="64"/>
      <c r="AK183" s="64"/>
      <c r="AL183" s="64"/>
      <c r="AP183" s="63"/>
      <c r="AR183" s="67" t="s">
        <v>158</v>
      </c>
      <c r="AT183" s="44"/>
    </row>
    <row r="184" spans="1:46" s="66" customFormat="1" ht="9.75" customHeight="1">
      <c r="A184" s="70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3"/>
      <c r="Z184" s="183"/>
      <c r="AA184" s="182"/>
      <c r="AB184" s="182"/>
      <c r="AC184" s="182"/>
      <c r="AD184" s="182"/>
      <c r="AE184" s="182"/>
      <c r="AF184" s="182"/>
      <c r="AG184" s="182"/>
      <c r="AH184" s="182"/>
      <c r="AI184" s="64"/>
      <c r="AJ184" s="64"/>
      <c r="AK184" s="64"/>
      <c r="AL184" s="64"/>
      <c r="AP184" s="63"/>
      <c r="AR184" s="68" t="s">
        <v>159</v>
      </c>
      <c r="AT184" s="44"/>
    </row>
    <row r="185" spans="1:46" s="66" customFormat="1" ht="9.75" customHeight="1">
      <c r="A185" s="70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3"/>
      <c r="Z185" s="183"/>
      <c r="AA185" s="182"/>
      <c r="AB185" s="181"/>
      <c r="AC185" s="181"/>
      <c r="AD185" s="181"/>
      <c r="AE185" s="182"/>
      <c r="AF185" s="182"/>
      <c r="AG185" s="182"/>
      <c r="AH185" s="182"/>
      <c r="AI185" s="64"/>
      <c r="AJ185" s="64"/>
      <c r="AK185" s="64"/>
      <c r="AL185" s="64"/>
      <c r="AP185" s="63"/>
      <c r="AR185" s="68" t="s">
        <v>160</v>
      </c>
      <c r="AT185" s="44"/>
    </row>
    <row r="186" spans="1:46" s="66" customFormat="1" ht="9.75" customHeight="1">
      <c r="A186" s="698"/>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3"/>
      <c r="Z186" s="183"/>
      <c r="AA186" s="182"/>
      <c r="AB186" s="182"/>
      <c r="AC186" s="182"/>
      <c r="AD186" s="182"/>
      <c r="AE186" s="182"/>
      <c r="AF186" s="182"/>
      <c r="AG186" s="182"/>
      <c r="AH186" s="182"/>
      <c r="AI186" s="64"/>
      <c r="AJ186" s="64"/>
      <c r="AK186" s="64"/>
      <c r="AL186" s="64"/>
      <c r="AP186" s="63"/>
      <c r="AR186" s="68" t="s">
        <v>161</v>
      </c>
      <c r="AT186" s="44"/>
    </row>
    <row r="187" spans="1:46" s="66" customFormat="1" ht="9.75" customHeight="1">
      <c r="A187" s="701"/>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3"/>
      <c r="Z187" s="183"/>
      <c r="AA187" s="183"/>
      <c r="AB187" s="183"/>
      <c r="AC187" s="183"/>
      <c r="AD187" s="183"/>
      <c r="AE187" s="183"/>
      <c r="AF187" s="183"/>
      <c r="AG187" s="183"/>
      <c r="AH187" s="182"/>
      <c r="AI187" s="64"/>
      <c r="AJ187" s="64"/>
      <c r="AK187" s="64"/>
      <c r="AL187" s="64"/>
      <c r="AP187" s="63"/>
      <c r="AR187" s="67" t="s">
        <v>162</v>
      </c>
      <c r="AT187" s="44"/>
    </row>
    <row r="188" spans="1:46" s="66" customFormat="1" ht="9.75" customHeight="1">
      <c r="A188" s="701"/>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3"/>
      <c r="Z188" s="183"/>
      <c r="AA188" s="182"/>
      <c r="AB188" s="182"/>
      <c r="AC188" s="182"/>
      <c r="AD188" s="182"/>
      <c r="AE188" s="182"/>
      <c r="AF188" s="182"/>
      <c r="AG188" s="182"/>
      <c r="AH188" s="182"/>
      <c r="AI188" s="64"/>
      <c r="AJ188" s="64"/>
      <c r="AK188" s="64"/>
      <c r="AL188" s="64"/>
      <c r="AP188" s="63"/>
      <c r="AR188" s="68" t="s">
        <v>163</v>
      </c>
      <c r="AT188" s="44"/>
    </row>
    <row r="189" spans="1:46" s="66" customFormat="1" ht="9.75" customHeight="1">
      <c r="A189" s="701"/>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3"/>
      <c r="Z189" s="183"/>
      <c r="AA189" s="182"/>
      <c r="AB189" s="182"/>
      <c r="AC189" s="182"/>
      <c r="AD189" s="182"/>
      <c r="AE189" s="182"/>
      <c r="AF189" s="182"/>
      <c r="AG189" s="182"/>
      <c r="AH189" s="182"/>
      <c r="AI189" s="64"/>
      <c r="AJ189" s="64"/>
      <c r="AK189" s="64"/>
      <c r="AL189" s="64"/>
      <c r="AP189" s="63"/>
      <c r="AR189" s="68" t="s">
        <v>164</v>
      </c>
      <c r="AT189" s="44"/>
    </row>
    <row r="190" spans="1:46" s="66" customFormat="1" ht="9.75" customHeight="1">
      <c r="A190" s="701"/>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3"/>
      <c r="Z190" s="183"/>
      <c r="AA190" s="182"/>
      <c r="AB190" s="182"/>
      <c r="AC190" s="182"/>
      <c r="AD190" s="182"/>
      <c r="AE190" s="182"/>
      <c r="AF190" s="182"/>
      <c r="AG190" s="182"/>
      <c r="AH190" s="182"/>
      <c r="AI190" s="64"/>
      <c r="AJ190" s="64"/>
      <c r="AK190" s="64"/>
      <c r="AL190" s="64"/>
      <c r="AP190" s="63"/>
      <c r="AR190" s="44"/>
      <c r="AT190" s="44"/>
    </row>
    <row r="191" spans="1:46" s="66" customFormat="1" ht="9.75" customHeight="1">
      <c r="A191" s="701"/>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3"/>
      <c r="Z191" s="183"/>
      <c r="AA191" s="182"/>
      <c r="AB191" s="182"/>
      <c r="AC191" s="182"/>
      <c r="AD191" s="182"/>
      <c r="AE191" s="182"/>
      <c r="AF191" s="182"/>
      <c r="AG191" s="182"/>
      <c r="AH191" s="182"/>
      <c r="AI191" s="64"/>
      <c r="AJ191" s="64"/>
      <c r="AK191" s="64"/>
      <c r="AL191" s="64"/>
      <c r="AP191" s="63"/>
      <c r="AR191" s="44"/>
      <c r="AT191" s="44"/>
    </row>
    <row r="192" spans="1:46" s="66" customFormat="1" ht="9.75" customHeight="1">
      <c r="A192" s="701"/>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3"/>
      <c r="Z192" s="183"/>
      <c r="AA192" s="182"/>
      <c r="AB192" s="182"/>
      <c r="AC192" s="182"/>
      <c r="AD192" s="182"/>
      <c r="AE192" s="182"/>
      <c r="AF192" s="182"/>
      <c r="AG192" s="182"/>
      <c r="AH192" s="182"/>
      <c r="AI192" s="64"/>
      <c r="AJ192" s="64"/>
      <c r="AK192" s="64"/>
      <c r="AL192" s="64"/>
      <c r="AP192" s="63"/>
      <c r="AR192" s="44"/>
      <c r="AT192" s="44"/>
    </row>
    <row r="193" spans="1:46" s="66" customFormat="1" ht="9.75" customHeight="1">
      <c r="A193" s="701"/>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1"/>
      <c r="X193" s="181"/>
      <c r="Y193" s="183"/>
      <c r="Z193" s="183"/>
      <c r="AA193" s="182"/>
      <c r="AB193" s="182"/>
      <c r="AC193" s="182"/>
      <c r="AD193" s="182"/>
      <c r="AE193" s="182"/>
      <c r="AF193" s="182"/>
      <c r="AG193" s="182"/>
      <c r="AH193" s="182"/>
      <c r="AI193" s="64"/>
      <c r="AJ193" s="64"/>
      <c r="AK193" s="64"/>
      <c r="AL193" s="64"/>
      <c r="AP193" s="63"/>
      <c r="AR193" s="44"/>
      <c r="AT193" s="44"/>
    </row>
    <row r="194" spans="1:46" s="66" customFormat="1" ht="9.75" customHeight="1">
      <c r="A194" s="701"/>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3"/>
      <c r="Z194" s="183"/>
      <c r="AA194" s="182"/>
      <c r="AB194" s="183"/>
      <c r="AC194" s="183"/>
      <c r="AD194" s="183"/>
      <c r="AE194" s="183"/>
      <c r="AF194" s="183"/>
      <c r="AG194" s="183"/>
      <c r="AH194" s="182"/>
      <c r="AI194" s="64"/>
      <c r="AJ194" s="64"/>
      <c r="AK194" s="64"/>
      <c r="AL194" s="64"/>
      <c r="AP194" s="63"/>
      <c r="AR194" s="44"/>
      <c r="AT194" s="44"/>
    </row>
    <row r="195" spans="1:46" s="66" customFormat="1" ht="9.75" customHeight="1">
      <c r="A195" s="701"/>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3"/>
      <c r="Z195" s="183"/>
      <c r="AA195" s="182"/>
      <c r="AB195" s="182"/>
      <c r="AC195" s="182"/>
      <c r="AD195" s="182"/>
      <c r="AE195" s="182"/>
      <c r="AF195" s="182"/>
      <c r="AG195" s="182"/>
      <c r="AH195" s="182"/>
      <c r="AI195" s="64"/>
      <c r="AJ195" s="64"/>
      <c r="AK195" s="64"/>
      <c r="AL195" s="64"/>
      <c r="AP195" s="63"/>
      <c r="AR195" s="44"/>
      <c r="AT195" s="44"/>
    </row>
    <row r="196" spans="1:46" s="66" customFormat="1" ht="9.75" customHeight="1">
      <c r="A196" s="701"/>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3"/>
      <c r="Z196" s="183"/>
      <c r="AA196" s="182"/>
      <c r="AB196" s="182"/>
      <c r="AC196" s="182"/>
      <c r="AD196" s="182"/>
      <c r="AE196" s="182"/>
      <c r="AF196" s="182"/>
      <c r="AG196" s="182"/>
      <c r="AH196" s="182"/>
      <c r="AI196" s="64"/>
      <c r="AJ196" s="64"/>
      <c r="AK196" s="64"/>
      <c r="AL196" s="64"/>
      <c r="AP196" s="63"/>
      <c r="AR196" s="44"/>
      <c r="AT196" s="44"/>
    </row>
    <row r="197" spans="1:46" s="66" customFormat="1" ht="9.75" customHeight="1">
      <c r="A197" s="701"/>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3"/>
      <c r="Z197" s="183"/>
      <c r="AA197" s="182"/>
      <c r="AB197" s="182"/>
      <c r="AC197" s="182"/>
      <c r="AD197" s="182"/>
      <c r="AE197" s="182"/>
      <c r="AF197" s="182"/>
      <c r="AG197" s="182"/>
      <c r="AH197" s="182"/>
      <c r="AI197" s="64"/>
      <c r="AJ197" s="64"/>
      <c r="AK197" s="64"/>
      <c r="AL197" s="64"/>
      <c r="AP197" s="63"/>
      <c r="AR197" s="44"/>
      <c r="AT197" s="44"/>
    </row>
    <row r="198" spans="1:46" s="66" customFormat="1" ht="9.75" customHeight="1">
      <c r="A198" s="701"/>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3"/>
      <c r="Z198" s="183"/>
      <c r="AA198" s="228"/>
      <c r="AB198" s="182"/>
      <c r="AC198" s="182"/>
      <c r="AD198" s="182"/>
      <c r="AE198" s="182"/>
      <c r="AF198" s="182"/>
      <c r="AG198" s="182"/>
      <c r="AH198" s="182"/>
      <c r="AI198" s="64"/>
      <c r="AJ198" s="64"/>
      <c r="AK198" s="64"/>
      <c r="AL198" s="64"/>
      <c r="AP198" s="63"/>
      <c r="AR198" s="44"/>
      <c r="AT198" s="44"/>
    </row>
    <row r="199" spans="1:46" s="66" customFormat="1" ht="9.75" customHeight="1">
      <c r="A199" s="701"/>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3"/>
      <c r="Z199" s="183"/>
      <c r="AA199" s="182"/>
      <c r="AB199" s="182"/>
      <c r="AC199" s="182"/>
      <c r="AD199" s="182"/>
      <c r="AE199" s="182"/>
      <c r="AF199" s="182"/>
      <c r="AG199" s="182"/>
      <c r="AH199" s="182"/>
      <c r="AI199" s="64"/>
      <c r="AJ199" s="64"/>
      <c r="AK199" s="64"/>
      <c r="AL199" s="64"/>
      <c r="AP199" s="63"/>
      <c r="AR199" s="44"/>
      <c r="AT199" s="44"/>
    </row>
    <row r="200" spans="1:46" s="66" customFormat="1" ht="9.75" customHeight="1">
      <c r="A200" s="701"/>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3"/>
      <c r="Z200" s="183"/>
      <c r="AA200" s="182"/>
      <c r="AB200" s="182"/>
      <c r="AC200" s="182"/>
      <c r="AD200" s="182"/>
      <c r="AE200" s="182"/>
      <c r="AF200" s="182"/>
      <c r="AG200" s="182"/>
      <c r="AH200" s="182"/>
      <c r="AI200" s="64"/>
      <c r="AJ200" s="64"/>
      <c r="AK200" s="64"/>
      <c r="AL200" s="64"/>
      <c r="AP200" s="63"/>
      <c r="AR200" s="44"/>
      <c r="AT200" s="44"/>
    </row>
    <row r="201" spans="1:46" s="66" customFormat="1" ht="9.75" customHeight="1">
      <c r="A201" s="701"/>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3"/>
      <c r="Z201" s="183"/>
      <c r="AA201" s="182"/>
      <c r="AB201" s="182"/>
      <c r="AC201" s="182"/>
      <c r="AD201" s="182"/>
      <c r="AE201" s="182"/>
      <c r="AF201" s="182"/>
      <c r="AG201" s="182"/>
      <c r="AH201" s="182"/>
      <c r="AI201" s="64"/>
      <c r="AJ201" s="64"/>
      <c r="AK201" s="64"/>
      <c r="AL201" s="64"/>
      <c r="AP201" s="63"/>
      <c r="AR201" s="44"/>
      <c r="AT201" s="44"/>
    </row>
    <row r="202" spans="1:46" s="66" customFormat="1" ht="9.75" customHeight="1">
      <c r="A202" s="701"/>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3"/>
      <c r="Z202" s="183"/>
      <c r="AA202" s="182"/>
      <c r="AB202" s="182"/>
      <c r="AC202" s="182"/>
      <c r="AD202" s="182"/>
      <c r="AE202" s="182"/>
      <c r="AF202" s="182"/>
      <c r="AG202" s="182"/>
      <c r="AH202" s="182"/>
      <c r="AI202" s="64"/>
      <c r="AJ202" s="64"/>
      <c r="AK202" s="64"/>
      <c r="AL202" s="64"/>
      <c r="AP202" s="63"/>
      <c r="AR202" s="44"/>
      <c r="AT202" s="44"/>
    </row>
    <row r="203" spans="1:46" s="66" customFormat="1" ht="9.75" customHeight="1">
      <c r="A203" s="701"/>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3"/>
      <c r="Z203" s="183"/>
      <c r="AA203" s="182"/>
      <c r="AB203" s="182"/>
      <c r="AC203" s="182"/>
      <c r="AD203" s="182"/>
      <c r="AE203" s="182"/>
      <c r="AF203" s="182"/>
      <c r="AG203" s="182"/>
      <c r="AH203" s="182"/>
      <c r="AI203" s="64"/>
      <c r="AJ203" s="64"/>
      <c r="AK203" s="64"/>
      <c r="AL203" s="64"/>
      <c r="AP203" s="63"/>
      <c r="AR203" s="44"/>
      <c r="AT203" s="44"/>
    </row>
    <row r="204" spans="1:46" s="66" customFormat="1" ht="9.75" customHeight="1">
      <c r="A204" s="701"/>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3"/>
      <c r="Z204" s="183"/>
      <c r="AA204" s="182"/>
      <c r="AB204" s="182"/>
      <c r="AC204" s="182"/>
      <c r="AD204" s="182"/>
      <c r="AE204" s="182"/>
      <c r="AF204" s="182"/>
      <c r="AG204" s="182"/>
      <c r="AH204" s="182"/>
      <c r="AI204" s="64"/>
      <c r="AJ204" s="64"/>
      <c r="AK204" s="64"/>
      <c r="AL204" s="64"/>
      <c r="AP204" s="63"/>
      <c r="AR204" s="44"/>
      <c r="AT204" s="44"/>
    </row>
    <row r="205" spans="1:46" s="66" customFormat="1" ht="9.75" customHeight="1">
      <c r="A205" s="701" t="s">
        <v>25</v>
      </c>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3"/>
      <c r="Z205" s="183"/>
      <c r="AA205" s="182"/>
      <c r="AB205" s="182"/>
      <c r="AC205" s="182"/>
      <c r="AD205" s="182"/>
      <c r="AE205" s="182"/>
      <c r="AF205" s="182"/>
      <c r="AG205" s="182"/>
      <c r="AH205" s="182"/>
      <c r="AI205" s="64"/>
      <c r="AJ205" s="64"/>
      <c r="AK205" s="64"/>
      <c r="AL205" s="64"/>
      <c r="AP205" s="63"/>
      <c r="AR205" s="44"/>
      <c r="AT205" s="44"/>
    </row>
    <row r="206" spans="1:46" s="66" customFormat="1" ht="9.75" customHeight="1">
      <c r="A206" s="701" t="s">
        <v>24</v>
      </c>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3"/>
      <c r="Z206" s="183"/>
      <c r="AA206" s="182"/>
      <c r="AB206" s="182"/>
      <c r="AC206" s="182"/>
      <c r="AD206" s="182"/>
      <c r="AE206" s="182"/>
      <c r="AF206" s="182"/>
      <c r="AG206" s="182"/>
      <c r="AH206" s="182"/>
      <c r="AI206" s="64"/>
      <c r="AJ206" s="64"/>
      <c r="AK206" s="64"/>
      <c r="AL206" s="64"/>
      <c r="AP206" s="63"/>
      <c r="AR206" s="44"/>
      <c r="AT206" s="44"/>
    </row>
    <row r="207" spans="1:46" s="66" customFormat="1" ht="9.75" customHeight="1">
      <c r="A207" s="701" t="s">
        <v>136</v>
      </c>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3"/>
      <c r="Z207" s="183"/>
      <c r="AA207" s="182"/>
      <c r="AB207" s="182"/>
      <c r="AC207" s="182"/>
      <c r="AD207" s="182"/>
      <c r="AE207" s="182"/>
      <c r="AF207" s="182"/>
      <c r="AG207" s="182"/>
      <c r="AH207" s="182"/>
      <c r="AI207" s="64"/>
      <c r="AJ207" s="64"/>
      <c r="AK207" s="64"/>
      <c r="AL207" s="64"/>
      <c r="AP207" s="63"/>
      <c r="AR207" s="44"/>
      <c r="AT207" s="44"/>
    </row>
    <row r="208" spans="1:46" s="66" customFormat="1" ht="9.75" customHeight="1">
      <c r="A208" s="701" t="s">
        <v>137</v>
      </c>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3"/>
      <c r="Z208" s="183"/>
      <c r="AA208" s="182"/>
      <c r="AB208" s="182"/>
      <c r="AC208" s="182"/>
      <c r="AD208" s="182"/>
      <c r="AE208" s="182"/>
      <c r="AF208" s="182"/>
      <c r="AG208" s="182"/>
      <c r="AH208" s="182"/>
      <c r="AI208" s="64"/>
      <c r="AJ208" s="64"/>
      <c r="AK208" s="64"/>
      <c r="AL208" s="64"/>
      <c r="AP208" s="63"/>
      <c r="AR208" s="44"/>
      <c r="AT208" s="44"/>
    </row>
    <row r="209" spans="1:46" s="66" customFormat="1" ht="9.75" customHeight="1">
      <c r="A209" s="701" t="s">
        <v>138</v>
      </c>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3"/>
      <c r="Z209" s="183"/>
      <c r="AA209" s="182"/>
      <c r="AB209" s="182"/>
      <c r="AC209" s="182"/>
      <c r="AD209" s="182"/>
      <c r="AE209" s="182"/>
      <c r="AF209" s="182"/>
      <c r="AG209" s="182"/>
      <c r="AH209" s="182"/>
      <c r="AI209" s="64"/>
      <c r="AJ209" s="64"/>
      <c r="AK209" s="64"/>
      <c r="AL209" s="64"/>
      <c r="AP209" s="63"/>
      <c r="AR209" s="44"/>
      <c r="AT209" s="44"/>
    </row>
    <row r="210" spans="1:46" s="66" customFormat="1" ht="9.75" customHeight="1">
      <c r="A210" s="703"/>
      <c r="B210"/>
      <c r="C210"/>
      <c r="D210"/>
      <c r="E210"/>
      <c r="F210"/>
      <c r="G210"/>
      <c r="H210"/>
      <c r="I210"/>
      <c r="J210"/>
      <c r="K210"/>
      <c r="L210"/>
      <c r="M210"/>
      <c r="N210" s="1"/>
      <c r="O210"/>
      <c r="P210"/>
      <c r="Q210"/>
      <c r="R210"/>
      <c r="S210"/>
      <c r="T210"/>
      <c r="U210"/>
      <c r="V210"/>
      <c r="W210"/>
      <c r="X210"/>
      <c r="Y210" s="105"/>
      <c r="Z210" s="105"/>
      <c r="AA210"/>
      <c r="AB210"/>
      <c r="AC210"/>
      <c r="AD210"/>
      <c r="AE210" s="1"/>
      <c r="AF210"/>
      <c r="AG210"/>
      <c r="AH210"/>
      <c r="AI210" s="64"/>
      <c r="AJ210" s="64"/>
      <c r="AK210" s="64"/>
      <c r="AL210" s="64"/>
      <c r="AP210" s="63"/>
      <c r="AR210" s="44"/>
      <c r="AT210" s="44"/>
    </row>
    <row r="211" spans="1:46" s="66" customFormat="1" ht="9.75" customHeight="1">
      <c r="A211" s="703"/>
      <c r="B211"/>
      <c r="C211"/>
      <c r="D211"/>
      <c r="E211"/>
      <c r="F211"/>
      <c r="G211"/>
      <c r="H211"/>
      <c r="I211"/>
      <c r="J211"/>
      <c r="K211"/>
      <c r="L211"/>
      <c r="M211"/>
      <c r="N211"/>
      <c r="O211"/>
      <c r="P211"/>
      <c r="Q211"/>
      <c r="R211"/>
      <c r="S211"/>
      <c r="T211"/>
      <c r="U211"/>
      <c r="V211"/>
      <c r="W211"/>
      <c r="X211"/>
      <c r="Y211" s="105"/>
      <c r="Z211" s="105"/>
      <c r="AA211"/>
      <c r="AB211"/>
      <c r="AC211"/>
      <c r="AD211"/>
      <c r="AE211"/>
      <c r="AF211"/>
      <c r="AG211"/>
      <c r="AH211"/>
      <c r="AI211" s="64"/>
      <c r="AJ211" s="64"/>
      <c r="AK211" s="64"/>
      <c r="AL211" s="64"/>
      <c r="AP211" s="63"/>
      <c r="AR211" s="44"/>
      <c r="AT211" s="44"/>
    </row>
    <row r="212" spans="1:46" s="66" customFormat="1" ht="9.75" customHeight="1">
      <c r="A212" s="703"/>
      <c r="B212"/>
      <c r="C212"/>
      <c r="D212"/>
      <c r="E212"/>
      <c r="F212"/>
      <c r="G212"/>
      <c r="H212"/>
      <c r="I212"/>
      <c r="J212"/>
      <c r="K212"/>
      <c r="L212"/>
      <c r="M212"/>
      <c r="N212"/>
      <c r="O212"/>
      <c r="P212"/>
      <c r="Q212"/>
      <c r="R212"/>
      <c r="S212"/>
      <c r="T212"/>
      <c r="U212"/>
      <c r="V212"/>
      <c r="W212"/>
      <c r="X212"/>
      <c r="Y212" s="105"/>
      <c r="Z212" s="105"/>
      <c r="AA212"/>
      <c r="AB212"/>
      <c r="AC212"/>
      <c r="AD212"/>
      <c r="AE212"/>
      <c r="AF212"/>
      <c r="AG212"/>
      <c r="AH212"/>
      <c r="AI212" s="64"/>
      <c r="AJ212" s="64"/>
      <c r="AK212" s="64"/>
      <c r="AL212" s="64"/>
      <c r="AP212" s="63"/>
      <c r="AR212" s="44"/>
      <c r="AT212" s="44"/>
    </row>
    <row r="213" spans="1:46" s="66" customFormat="1" ht="9.75" customHeight="1">
      <c r="A213" s="703"/>
      <c r="B213"/>
      <c r="C213"/>
      <c r="D213"/>
      <c r="E213"/>
      <c r="F213"/>
      <c r="G213"/>
      <c r="H213"/>
      <c r="I213"/>
      <c r="J213"/>
      <c r="K213"/>
      <c r="L213"/>
      <c r="M213"/>
      <c r="N213"/>
      <c r="O213"/>
      <c r="P213"/>
      <c r="Q213"/>
      <c r="R213"/>
      <c r="S213"/>
      <c r="T213"/>
      <c r="U213"/>
      <c r="V213"/>
      <c r="W213"/>
      <c r="X213"/>
      <c r="Y213" s="105"/>
      <c r="Z213" s="105"/>
      <c r="AA213"/>
      <c r="AB213"/>
      <c r="AC213"/>
      <c r="AD213"/>
      <c r="AE213"/>
      <c r="AF213"/>
      <c r="AG213"/>
      <c r="AH213"/>
      <c r="AI213" s="64"/>
      <c r="AJ213" s="64"/>
      <c r="AK213" s="64"/>
      <c r="AL213" s="64"/>
      <c r="AP213" s="63"/>
      <c r="AR213" s="44"/>
      <c r="AT213" s="44"/>
    </row>
    <row r="214" spans="1:46" s="66" customFormat="1" ht="9.75" customHeight="1">
      <c r="A214" s="703"/>
      <c r="B214"/>
      <c r="C214"/>
      <c r="D214"/>
      <c r="E214"/>
      <c r="F214"/>
      <c r="G214"/>
      <c r="H214"/>
      <c r="I214"/>
      <c r="J214"/>
      <c r="K214"/>
      <c r="L214"/>
      <c r="M214"/>
      <c r="N214"/>
      <c r="O214"/>
      <c r="P214"/>
      <c r="Q214"/>
      <c r="R214"/>
      <c r="S214"/>
      <c r="T214"/>
      <c r="U214"/>
      <c r="V214"/>
      <c r="W214"/>
      <c r="X214"/>
      <c r="Y214" s="105"/>
      <c r="Z214" s="105"/>
      <c r="AA214"/>
      <c r="AB214"/>
      <c r="AC214"/>
      <c r="AD214"/>
      <c r="AE214"/>
      <c r="AF214"/>
      <c r="AG214"/>
      <c r="AH214"/>
      <c r="AI214" s="64"/>
      <c r="AJ214" s="64"/>
      <c r="AK214" s="64"/>
      <c r="AL214" s="64"/>
      <c r="AP214" s="63"/>
      <c r="AR214" s="44"/>
      <c r="AT214" s="44"/>
    </row>
    <row r="215" spans="1:46" s="66" customFormat="1" ht="9.75" customHeight="1">
      <c r="A215" s="703"/>
      <c r="B215"/>
      <c r="C215"/>
      <c r="D215"/>
      <c r="E215"/>
      <c r="F215"/>
      <c r="G215"/>
      <c r="H215"/>
      <c r="I215"/>
      <c r="J215"/>
      <c r="K215"/>
      <c r="L215"/>
      <c r="M215"/>
      <c r="N215"/>
      <c r="O215"/>
      <c r="P215"/>
      <c r="Q215"/>
      <c r="R215"/>
      <c r="S215"/>
      <c r="T215"/>
      <c r="U215"/>
      <c r="V215"/>
      <c r="W215"/>
      <c r="X215"/>
      <c r="Y215" s="105"/>
      <c r="Z215" s="105"/>
      <c r="AA215"/>
      <c r="AB215"/>
      <c r="AC215"/>
      <c r="AD215"/>
      <c r="AE215"/>
      <c r="AF215"/>
      <c r="AG215"/>
      <c r="AH215"/>
      <c r="AI215" s="64"/>
      <c r="AJ215" s="64"/>
      <c r="AK215" s="64"/>
      <c r="AL215" s="64"/>
      <c r="AP215" s="63"/>
      <c r="AR215" s="44"/>
      <c r="AT215" s="44"/>
    </row>
    <row r="216" spans="35:41" ht="9.75" customHeight="1">
      <c r="AI216" s="6"/>
      <c r="AJ216" s="6"/>
      <c r="AK216" s="6"/>
      <c r="AL216" s="6"/>
      <c r="AM216" s="4"/>
      <c r="AN216" s="4"/>
      <c r="AO216" s="4"/>
    </row>
    <row r="217" spans="35:38" ht="9.75" customHeight="1">
      <c r="AI217" s="7"/>
      <c r="AJ217" s="7"/>
      <c r="AK217" s="7"/>
      <c r="AL217" s="6"/>
    </row>
    <row r="218" spans="35:38" ht="9.75" customHeight="1">
      <c r="AI218" s="7"/>
      <c r="AJ218" s="7"/>
      <c r="AK218" s="7"/>
      <c r="AL218" s="7"/>
    </row>
    <row r="219" spans="35:38" ht="9.75" customHeight="1">
      <c r="AI219" s="6"/>
      <c r="AJ219" s="6"/>
      <c r="AK219" s="6"/>
      <c r="AL219" s="6"/>
    </row>
    <row r="220" spans="35:38" ht="9.75" customHeight="1">
      <c r="AI220" s="6"/>
      <c r="AJ220" s="6"/>
      <c r="AK220" s="6"/>
      <c r="AL220" s="6"/>
    </row>
    <row r="221" spans="35:38" ht="9.75" customHeight="1">
      <c r="AI221" s="6"/>
      <c r="AJ221" s="6"/>
      <c r="AK221" s="6"/>
      <c r="AL221" s="6"/>
    </row>
  </sheetData>
  <sheetProtection/>
  <mergeCells count="302">
    <mergeCell ref="P102:Z102"/>
    <mergeCell ref="P101:Z101"/>
    <mergeCell ref="A97:N97"/>
    <mergeCell ref="A96:N96"/>
    <mergeCell ref="O95:O102"/>
    <mergeCell ref="B100:N100"/>
    <mergeCell ref="P97:Z97"/>
    <mergeCell ref="B102:N102"/>
    <mergeCell ref="B101:N101"/>
    <mergeCell ref="P95:Z95"/>
    <mergeCell ref="P100:Z100"/>
    <mergeCell ref="P99:Z99"/>
    <mergeCell ref="B94:N94"/>
    <mergeCell ref="A95:N95"/>
    <mergeCell ref="A99:N99"/>
    <mergeCell ref="B84:N84"/>
    <mergeCell ref="P98:Z98"/>
    <mergeCell ref="A98:N98"/>
    <mergeCell ref="B90:N90"/>
    <mergeCell ref="B93:N93"/>
    <mergeCell ref="B88:N88"/>
    <mergeCell ref="B87:N87"/>
    <mergeCell ref="P96:Z96"/>
    <mergeCell ref="B85:N85"/>
    <mergeCell ref="B81:N81"/>
    <mergeCell ref="B92:N92"/>
    <mergeCell ref="B89:N89"/>
    <mergeCell ref="B91:N91"/>
    <mergeCell ref="B86:N86"/>
    <mergeCell ref="B82:N82"/>
    <mergeCell ref="BQ19:BR19"/>
    <mergeCell ref="B80:N80"/>
    <mergeCell ref="B75:N75"/>
    <mergeCell ref="B79:N79"/>
    <mergeCell ref="B74:N74"/>
    <mergeCell ref="B68:N68"/>
    <mergeCell ref="B67:N67"/>
    <mergeCell ref="B78:N78"/>
    <mergeCell ref="B66:N66"/>
    <mergeCell ref="AI20:AJ20"/>
    <mergeCell ref="BM18:BN18"/>
    <mergeCell ref="AI18:AJ18"/>
    <mergeCell ref="BI18:BJ18"/>
    <mergeCell ref="BK18:BL18"/>
    <mergeCell ref="BC18:BD18"/>
    <mergeCell ref="BG18:BH18"/>
    <mergeCell ref="BE18:BF18"/>
    <mergeCell ref="BA16:BB16"/>
    <mergeCell ref="BM16:BN16"/>
    <mergeCell ref="AY17:AZ17"/>
    <mergeCell ref="BA17:BB17"/>
    <mergeCell ref="BC17:BD17"/>
    <mergeCell ref="BE17:BF17"/>
    <mergeCell ref="BM17:BN17"/>
    <mergeCell ref="BK16:BL16"/>
    <mergeCell ref="BK17:BL17"/>
    <mergeCell ref="BC16:BD16"/>
    <mergeCell ref="AK16:AL16"/>
    <mergeCell ref="AY16:AZ16"/>
    <mergeCell ref="AK19:AL19"/>
    <mergeCell ref="AK18:AL18"/>
    <mergeCell ref="AI16:AJ16"/>
    <mergeCell ref="AI17:AJ17"/>
    <mergeCell ref="AK17:AL17"/>
    <mergeCell ref="AI19:AJ19"/>
    <mergeCell ref="AK20:AL20"/>
    <mergeCell ref="AK21:AL21"/>
    <mergeCell ref="AI22:AJ22"/>
    <mergeCell ref="AK22:AL22"/>
    <mergeCell ref="AI21:AJ21"/>
    <mergeCell ref="BI16:BJ16"/>
    <mergeCell ref="BE16:BF16"/>
    <mergeCell ref="BG17:BH17"/>
    <mergeCell ref="BG16:BH16"/>
    <mergeCell ref="BI17:BJ17"/>
    <mergeCell ref="B24:N24"/>
    <mergeCell ref="B21:N21"/>
    <mergeCell ref="B16:N16"/>
    <mergeCell ref="B25:N25"/>
    <mergeCell ref="B29:N29"/>
    <mergeCell ref="B45:N45"/>
    <mergeCell ref="B32:N32"/>
    <mergeCell ref="B40:N40"/>
    <mergeCell ref="B34:N34"/>
    <mergeCell ref="B44:N44"/>
    <mergeCell ref="AA12:AA14"/>
    <mergeCell ref="AN2:AX2"/>
    <mergeCell ref="AA11:AH11"/>
    <mergeCell ref="P12:P14"/>
    <mergeCell ref="A11:A14"/>
    <mergeCell ref="B11:N14"/>
    <mergeCell ref="S12:S14"/>
    <mergeCell ref="T12:T14"/>
    <mergeCell ref="U12:Z12"/>
    <mergeCell ref="AB12:AB14"/>
    <mergeCell ref="B19:N19"/>
    <mergeCell ref="B20:N20"/>
    <mergeCell ref="Q12:Q14"/>
    <mergeCell ref="R12:R14"/>
    <mergeCell ref="AN1:AX1"/>
    <mergeCell ref="AN3:AX3"/>
    <mergeCell ref="AN5:AX5"/>
    <mergeCell ref="AG12:AG14"/>
    <mergeCell ref="AK12:AL14"/>
    <mergeCell ref="AK15:AL15"/>
    <mergeCell ref="AI15:AJ15"/>
    <mergeCell ref="AH12:AH14"/>
    <mergeCell ref="AI12:AJ14"/>
    <mergeCell ref="AD12:AD14"/>
    <mergeCell ref="AC12:AC14"/>
    <mergeCell ref="AE12:AE14"/>
    <mergeCell ref="AF12:AF14"/>
    <mergeCell ref="B60:N60"/>
    <mergeCell ref="B63:N63"/>
    <mergeCell ref="B53:N53"/>
    <mergeCell ref="B37:N37"/>
    <mergeCell ref="B22:N22"/>
    <mergeCell ref="B58:N58"/>
    <mergeCell ref="B48:N48"/>
    <mergeCell ref="B56:N56"/>
    <mergeCell ref="B30:N30"/>
    <mergeCell ref="B28:N28"/>
    <mergeCell ref="B57:N57"/>
    <mergeCell ref="B47:N47"/>
    <mergeCell ref="B55:N55"/>
    <mergeCell ref="B50:N50"/>
    <mergeCell ref="B18:N18"/>
    <mergeCell ref="B72:N72"/>
    <mergeCell ref="B61:N61"/>
    <mergeCell ref="B70:N70"/>
    <mergeCell ref="B71:N71"/>
    <mergeCell ref="B69:N69"/>
    <mergeCell ref="B73:N73"/>
    <mergeCell ref="B27:N27"/>
    <mergeCell ref="B54:N54"/>
    <mergeCell ref="B51:N51"/>
    <mergeCell ref="B46:N46"/>
    <mergeCell ref="B35:N35"/>
    <mergeCell ref="B42:N42"/>
    <mergeCell ref="B62:N62"/>
    <mergeCell ref="B59:N59"/>
    <mergeCell ref="B52:N52"/>
    <mergeCell ref="B10:N10"/>
    <mergeCell ref="B23:N23"/>
    <mergeCell ref="B15:N15"/>
    <mergeCell ref="S11:Z11"/>
    <mergeCell ref="O11:R11"/>
    <mergeCell ref="B26:N26"/>
    <mergeCell ref="B17:N17"/>
    <mergeCell ref="O12:O14"/>
    <mergeCell ref="U13:U14"/>
    <mergeCell ref="V13:Z13"/>
    <mergeCell ref="AI45:AJ45"/>
    <mergeCell ref="AI34:AJ34"/>
    <mergeCell ref="AI46:AJ46"/>
    <mergeCell ref="AI47:AJ47"/>
    <mergeCell ref="AI48:AJ48"/>
    <mergeCell ref="B49:N49"/>
    <mergeCell ref="B43:N43"/>
    <mergeCell ref="AK48:AL48"/>
    <mergeCell ref="AI40:AJ40"/>
    <mergeCell ref="AI37:AJ37"/>
    <mergeCell ref="AI38:AJ38"/>
    <mergeCell ref="AK38:AL38"/>
    <mergeCell ref="AK40:AL40"/>
    <mergeCell ref="AK43:AL43"/>
    <mergeCell ref="AK47:AL47"/>
    <mergeCell ref="AK46:AL46"/>
    <mergeCell ref="AI43:AJ43"/>
    <mergeCell ref="AK45:AL45"/>
    <mergeCell ref="AI42:AJ42"/>
    <mergeCell ref="AI41:AJ41"/>
    <mergeCell ref="AI39:AJ39"/>
    <mergeCell ref="AK30:AL30"/>
    <mergeCell ref="AK31:AL31"/>
    <mergeCell ref="AK42:AL42"/>
    <mergeCell ref="AK34:AL34"/>
    <mergeCell ref="AK32:AL32"/>
    <mergeCell ref="AK41:AL41"/>
    <mergeCell ref="AK26:AL26"/>
    <mergeCell ref="AK37:AL37"/>
    <mergeCell ref="AK27:AL27"/>
    <mergeCell ref="AI33:AJ33"/>
    <mergeCell ref="AK33:AL33"/>
    <mergeCell ref="AI29:AJ29"/>
    <mergeCell ref="AK36:AL36"/>
    <mergeCell ref="AI31:AJ31"/>
    <mergeCell ref="AI28:AJ28"/>
    <mergeCell ref="AK23:AL23"/>
    <mergeCell ref="AI24:AJ24"/>
    <mergeCell ref="AI25:AJ25"/>
    <mergeCell ref="AK28:AL28"/>
    <mergeCell ref="AK29:AL29"/>
    <mergeCell ref="AK24:AL24"/>
    <mergeCell ref="AK25:AL25"/>
    <mergeCell ref="AI23:AJ23"/>
    <mergeCell ref="AI26:AJ26"/>
    <mergeCell ref="AI27:AJ27"/>
    <mergeCell ref="AW40:AY40"/>
    <mergeCell ref="AI30:AJ30"/>
    <mergeCell ref="BW40:BX40"/>
    <mergeCell ref="BU40:BV40"/>
    <mergeCell ref="BY40:BZ40"/>
    <mergeCell ref="AI36:AJ36"/>
    <mergeCell ref="AK39:AL39"/>
    <mergeCell ref="AI32:AJ32"/>
    <mergeCell ref="CE40:CF40"/>
    <mergeCell ref="CG40:CH40"/>
    <mergeCell ref="CC40:CD40"/>
    <mergeCell ref="BE40:BG40"/>
    <mergeCell ref="CA40:CB40"/>
    <mergeCell ref="BB40:BD40"/>
    <mergeCell ref="B76:N76"/>
    <mergeCell ref="AI49:AJ49"/>
    <mergeCell ref="AK49:AL49"/>
    <mergeCell ref="AI69:AX69"/>
    <mergeCell ref="AZ40:BA40"/>
    <mergeCell ref="CI40:CJ40"/>
    <mergeCell ref="BH40:BN40"/>
    <mergeCell ref="BO40:BP40"/>
    <mergeCell ref="BQ40:BR40"/>
    <mergeCell ref="BS40:BT40"/>
    <mergeCell ref="B83:N83"/>
    <mergeCell ref="B36:N36"/>
    <mergeCell ref="B31:N31"/>
    <mergeCell ref="B41:N41"/>
    <mergeCell ref="B38:N38"/>
    <mergeCell ref="B39:N39"/>
    <mergeCell ref="B33:N33"/>
    <mergeCell ref="B65:N65"/>
    <mergeCell ref="B64:N64"/>
    <mergeCell ref="B77:N77"/>
    <mergeCell ref="A104:M104"/>
    <mergeCell ref="X104:AH104"/>
    <mergeCell ref="A103:AH103"/>
    <mergeCell ref="X112:AH112"/>
    <mergeCell ref="A111:M111"/>
    <mergeCell ref="A105:M105"/>
    <mergeCell ref="X105:AH105"/>
    <mergeCell ref="X106:AH106"/>
    <mergeCell ref="A108:M108"/>
    <mergeCell ref="A106:M106"/>
    <mergeCell ref="A107:M107"/>
    <mergeCell ref="A114:M114"/>
    <mergeCell ref="A120:AH120"/>
    <mergeCell ref="A121:AH121"/>
    <mergeCell ref="A118:AH118"/>
    <mergeCell ref="A115:M115"/>
    <mergeCell ref="A109:M109"/>
    <mergeCell ref="A110:M110"/>
    <mergeCell ref="A113:M113"/>
    <mergeCell ref="A117:AH117"/>
    <mergeCell ref="A119:AH119"/>
    <mergeCell ref="B116:AG116"/>
    <mergeCell ref="B126:AH126"/>
    <mergeCell ref="B127:AH127"/>
    <mergeCell ref="A128:AH128"/>
    <mergeCell ref="A129:AH129"/>
    <mergeCell ref="A122:AH122"/>
    <mergeCell ref="A123:AH123"/>
    <mergeCell ref="B124:AH124"/>
    <mergeCell ref="B125:AH125"/>
    <mergeCell ref="A134:AH134"/>
    <mergeCell ref="A135:AH135"/>
    <mergeCell ref="A136:AH136"/>
    <mergeCell ref="A137:AH137"/>
    <mergeCell ref="A130:AH130"/>
    <mergeCell ref="A131:AH131"/>
    <mergeCell ref="A132:AH132"/>
    <mergeCell ref="A133:AH133"/>
    <mergeCell ref="A142:AH142"/>
    <mergeCell ref="A143:AH143"/>
    <mergeCell ref="A144:AH144"/>
    <mergeCell ref="A145:AH145"/>
    <mergeCell ref="A138:AH138"/>
    <mergeCell ref="A139:AH139"/>
    <mergeCell ref="A140:AH140"/>
    <mergeCell ref="A141:AH141"/>
    <mergeCell ref="A150:AH150"/>
    <mergeCell ref="A151:AH151"/>
    <mergeCell ref="A152:AH152"/>
    <mergeCell ref="A153:AH153"/>
    <mergeCell ref="A146:AH146"/>
    <mergeCell ref="A147:AH147"/>
    <mergeCell ref="A148:AH148"/>
    <mergeCell ref="A149:AH149"/>
    <mergeCell ref="A154:AH154"/>
    <mergeCell ref="A155:AH155"/>
    <mergeCell ref="A156:AH156"/>
    <mergeCell ref="A157:AH157"/>
    <mergeCell ref="A158:AH158"/>
    <mergeCell ref="A159:AH159"/>
    <mergeCell ref="T169:AE169"/>
    <mergeCell ref="A160:AH160"/>
    <mergeCell ref="A161:AH161"/>
    <mergeCell ref="A162:AH162"/>
    <mergeCell ref="A163:AH163"/>
    <mergeCell ref="A164:AH164"/>
    <mergeCell ref="A167:E167"/>
    <mergeCell ref="A168:O168"/>
    <mergeCell ref="A169:O169"/>
    <mergeCell ref="A165:AH165"/>
  </mergeCells>
  <printOptions horizontalCentered="1" verticalCentered="1"/>
  <pageMargins left="0.03937007874015748" right="0.03937007874015748" top="0.03937007874015748" bottom="0.03937007874015748" header="0.03937007874015748" footer="0.5118110236220472"/>
  <pageSetup horizontalDpi="300" verticalDpi="300" orientation="portrait" paperSize="8" scale="63" r:id="rId3"/>
  <rowBreaks count="3" manualBreakCount="3">
    <brk id="102" max="84" man="1"/>
    <brk id="169" max="76" man="1"/>
    <brk id="221" max="87" man="1"/>
  </rowBreaks>
  <colBreaks count="1" manualBreakCount="1">
    <brk id="34" max="235" man="1"/>
  </colBreaks>
  <legacyDrawing r:id="rId2"/>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selection activeCell="F25" sqref="F25"/>
    </sheetView>
  </sheetViews>
  <sheetFormatPr defaultColWidth="9.00390625" defaultRowHeight="12.75"/>
  <cols>
    <col min="1" max="1" width="104.00390625" style="0" customWidth="1"/>
    <col min="2" max="3" width="13.00390625" style="0" customWidth="1"/>
  </cols>
  <sheetData>
    <row r="1" spans="1:3" ht="43.5" customHeight="1">
      <c r="A1" s="897" t="s">
        <v>102</v>
      </c>
      <c r="B1" s="898"/>
      <c r="C1" s="899"/>
    </row>
    <row r="2" spans="1:3" ht="19.5" customHeight="1">
      <c r="A2" s="19" t="s">
        <v>103</v>
      </c>
      <c r="B2" s="20">
        <v>39</v>
      </c>
      <c r="C2" s="40" t="s">
        <v>107</v>
      </c>
    </row>
    <row r="3" spans="1:3" ht="19.5" customHeight="1">
      <c r="A3" s="13" t="s">
        <v>104</v>
      </c>
      <c r="B3" s="14">
        <v>101</v>
      </c>
      <c r="C3" s="41" t="s">
        <v>107</v>
      </c>
    </row>
    <row r="4" spans="1:3" ht="19.5" customHeight="1">
      <c r="A4" s="13" t="s">
        <v>79</v>
      </c>
      <c r="B4" s="14">
        <v>2</v>
      </c>
      <c r="C4" s="41" t="s">
        <v>107</v>
      </c>
    </row>
    <row r="5" spans="1:3" ht="19.5" customHeight="1">
      <c r="A5" s="13" t="s">
        <v>97</v>
      </c>
      <c r="B5" s="14">
        <v>7</v>
      </c>
      <c r="C5" s="41" t="s">
        <v>107</v>
      </c>
    </row>
    <row r="6" spans="1:3" ht="19.5" customHeight="1">
      <c r="A6" s="13" t="s">
        <v>100</v>
      </c>
      <c r="B6" s="14">
        <v>3</v>
      </c>
      <c r="C6" s="41" t="s">
        <v>107</v>
      </c>
    </row>
    <row r="7" spans="1:3" ht="19.5" customHeight="1">
      <c r="A7" s="13" t="s">
        <v>101</v>
      </c>
      <c r="B7" s="14">
        <v>11</v>
      </c>
      <c r="C7" s="41" t="s">
        <v>107</v>
      </c>
    </row>
    <row r="8" spans="1:3" ht="19.5" customHeight="1">
      <c r="A8" s="13" t="s">
        <v>92</v>
      </c>
      <c r="B8" s="14">
        <v>3</v>
      </c>
      <c r="C8" s="41" t="s">
        <v>107</v>
      </c>
    </row>
    <row r="9" spans="1:3" ht="19.5" customHeight="1">
      <c r="A9" s="15" t="s">
        <v>105</v>
      </c>
      <c r="B9" s="16">
        <v>33</v>
      </c>
      <c r="C9" s="42" t="s">
        <v>107</v>
      </c>
    </row>
    <row r="10" spans="1:3" ht="19.5" customHeight="1">
      <c r="A10" s="17" t="s">
        <v>106</v>
      </c>
      <c r="B10" s="18">
        <f>SUM(B2:B9)</f>
        <v>199</v>
      </c>
      <c r="C10" s="43" t="s">
        <v>107</v>
      </c>
    </row>
    <row r="11" spans="1:2" ht="19.5" customHeight="1">
      <c r="A11" s="11"/>
      <c r="B11" s="12"/>
    </row>
    <row r="12" spans="1:3" ht="40.5" customHeight="1">
      <c r="A12" s="897" t="s">
        <v>102</v>
      </c>
      <c r="B12" s="898"/>
      <c r="C12" s="899"/>
    </row>
    <row r="13" spans="1:3" ht="19.5" customHeight="1">
      <c r="A13" s="19" t="s">
        <v>103</v>
      </c>
      <c r="B13" s="20">
        <v>39</v>
      </c>
      <c r="C13" s="40" t="s">
        <v>107</v>
      </c>
    </row>
    <row r="14" spans="1:5" ht="19.5" customHeight="1">
      <c r="A14" s="13" t="s">
        <v>104</v>
      </c>
      <c r="B14" s="14">
        <v>101</v>
      </c>
      <c r="C14" s="41" t="s">
        <v>107</v>
      </c>
      <c r="E14">
        <f>B13+B14+B15</f>
        <v>142</v>
      </c>
    </row>
    <row r="15" spans="1:3" ht="19.5" customHeight="1">
      <c r="A15" s="13" t="s">
        <v>79</v>
      </c>
      <c r="B15" s="14">
        <v>2</v>
      </c>
      <c r="C15" s="41" t="s">
        <v>107</v>
      </c>
    </row>
    <row r="16" spans="1:3" ht="19.5" customHeight="1">
      <c r="A16" s="13" t="s">
        <v>97</v>
      </c>
      <c r="B16" s="14">
        <v>7</v>
      </c>
      <c r="C16" s="41" t="s">
        <v>107</v>
      </c>
    </row>
    <row r="17" spans="1:3" ht="19.5" customHeight="1">
      <c r="A17" s="13" t="s">
        <v>100</v>
      </c>
      <c r="B17" s="14">
        <v>3</v>
      </c>
      <c r="C17" s="41" t="s">
        <v>107</v>
      </c>
    </row>
    <row r="18" spans="1:3" ht="19.5" customHeight="1">
      <c r="A18" s="13" t="s">
        <v>101</v>
      </c>
      <c r="B18" s="14">
        <v>11</v>
      </c>
      <c r="C18" s="41" t="s">
        <v>107</v>
      </c>
    </row>
    <row r="19" spans="1:3" ht="19.5" customHeight="1">
      <c r="A19" s="13" t="s">
        <v>92</v>
      </c>
      <c r="B19" s="14">
        <v>3</v>
      </c>
      <c r="C19" s="41" t="s">
        <v>107</v>
      </c>
    </row>
    <row r="20" spans="1:3" ht="19.5" customHeight="1">
      <c r="A20" s="15" t="s">
        <v>105</v>
      </c>
      <c r="B20" s="16">
        <v>33</v>
      </c>
      <c r="C20" s="42" t="s">
        <v>107</v>
      </c>
    </row>
    <row r="21" spans="1:3" ht="19.5" customHeight="1">
      <c r="A21" s="17" t="s">
        <v>106</v>
      </c>
      <c r="B21" s="18">
        <f>SUM(B13:B20)</f>
        <v>199</v>
      </c>
      <c r="C21" s="43" t="s">
        <v>107</v>
      </c>
    </row>
    <row r="22" spans="1:2" ht="18.75">
      <c r="A22" s="11"/>
      <c r="B22" s="11"/>
    </row>
    <row r="23" spans="1:2" ht="18.75">
      <c r="A23" s="11"/>
      <c r="B23" s="11"/>
    </row>
    <row r="24" spans="1:2" ht="18.75">
      <c r="A24" s="11"/>
      <c r="B24" s="11"/>
    </row>
    <row r="25" spans="1:2" ht="18.75">
      <c r="A25" s="11"/>
      <c r="B25" s="11"/>
    </row>
    <row r="26" spans="1:2" ht="18.75">
      <c r="A26" s="11"/>
      <c r="B26" s="11"/>
    </row>
    <row r="27" spans="1:2" ht="18.75">
      <c r="A27" s="11"/>
      <c r="B27" s="11"/>
    </row>
    <row r="28" spans="1:2" ht="18.75">
      <c r="A28" s="11"/>
      <c r="B28" s="11"/>
    </row>
    <row r="29" spans="1:2" ht="18.75">
      <c r="A29" s="11"/>
      <c r="B29" s="11"/>
    </row>
    <row r="30" spans="1:2" ht="18.75">
      <c r="A30" s="11"/>
      <c r="B30" s="11"/>
    </row>
    <row r="31" spans="1:2" ht="18.75">
      <c r="A31" s="11"/>
      <c r="B31" s="11"/>
    </row>
    <row r="32" spans="1:2" ht="18.75">
      <c r="A32" s="11"/>
      <c r="B32" s="11"/>
    </row>
    <row r="33" spans="1:2" ht="18.75">
      <c r="A33" s="11"/>
      <c r="B33" s="11"/>
    </row>
    <row r="34" spans="1:2" ht="18.75">
      <c r="A34" s="11"/>
      <c r="B34" s="11"/>
    </row>
    <row r="35" spans="1:2" ht="18.75">
      <c r="A35" s="11"/>
      <c r="B35" s="11"/>
    </row>
    <row r="36" spans="1:2" ht="18.75">
      <c r="A36" s="11"/>
      <c r="B36" s="11"/>
    </row>
    <row r="37" spans="1:2" ht="18.75">
      <c r="A37" s="11"/>
      <c r="B37" s="11"/>
    </row>
    <row r="38" spans="1:2" ht="18.75">
      <c r="A38" s="11"/>
      <c r="B38" s="11"/>
    </row>
    <row r="39" spans="1:2" ht="18.75">
      <c r="A39" s="11"/>
      <c r="B39" s="11"/>
    </row>
  </sheetData>
  <sheetProtection/>
  <mergeCells count="2">
    <mergeCell ref="A1:C1"/>
    <mergeCell ref="A12:C12"/>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F20" sqref="F20"/>
    </sheetView>
  </sheetViews>
  <sheetFormatPr defaultColWidth="9.00390625" defaultRowHeight="12.75"/>
  <cols>
    <col min="2" max="9" width="15.125" style="0" customWidth="1"/>
  </cols>
  <sheetData>
    <row r="1" spans="1:11" ht="62.25" customHeight="1">
      <c r="A1" s="900" t="s">
        <v>165</v>
      </c>
      <c r="B1" s="900"/>
      <c r="C1" s="900"/>
      <c r="D1" s="900"/>
      <c r="E1" s="900"/>
      <c r="F1" s="900"/>
      <c r="G1" s="900"/>
      <c r="H1" s="900"/>
      <c r="I1" s="900"/>
      <c r="J1" s="83"/>
      <c r="K1" s="10"/>
    </row>
    <row r="2" spans="1:10" ht="51" customHeight="1">
      <c r="A2" s="905" t="s">
        <v>166</v>
      </c>
      <c r="B2" s="903" t="s">
        <v>172</v>
      </c>
      <c r="C2" s="901" t="s">
        <v>79</v>
      </c>
      <c r="D2" s="901" t="s">
        <v>167</v>
      </c>
      <c r="E2" s="901"/>
      <c r="F2" s="901" t="s">
        <v>173</v>
      </c>
      <c r="G2" s="901" t="s">
        <v>174</v>
      </c>
      <c r="H2" s="901" t="s">
        <v>168</v>
      </c>
      <c r="I2" s="907" t="s">
        <v>169</v>
      </c>
      <c r="J2" s="6"/>
    </row>
    <row r="3" spans="1:10" ht="81.75" customHeight="1">
      <c r="A3" s="906"/>
      <c r="B3" s="904"/>
      <c r="C3" s="902"/>
      <c r="D3" s="84" t="s">
        <v>170</v>
      </c>
      <c r="E3" s="84" t="s">
        <v>175</v>
      </c>
      <c r="F3" s="902"/>
      <c r="G3" s="902"/>
      <c r="H3" s="902"/>
      <c r="I3" s="908"/>
      <c r="J3" s="6"/>
    </row>
    <row r="4" spans="1:10" ht="11.25" customHeight="1">
      <c r="A4" s="69">
        <v>1</v>
      </c>
      <c r="B4" s="70">
        <v>2</v>
      </c>
      <c r="C4" s="70">
        <v>3</v>
      </c>
      <c r="D4" s="70">
        <v>4</v>
      </c>
      <c r="E4" s="70">
        <v>5</v>
      </c>
      <c r="F4" s="70">
        <v>6</v>
      </c>
      <c r="G4" s="70">
        <v>7</v>
      </c>
      <c r="H4" s="70">
        <v>8</v>
      </c>
      <c r="I4" s="71">
        <v>9</v>
      </c>
      <c r="J4" s="6"/>
    </row>
    <row r="5" spans="1:10" ht="20.25" customHeight="1">
      <c r="A5" s="72" t="s">
        <v>5</v>
      </c>
      <c r="B5" s="76">
        <v>39</v>
      </c>
      <c r="C5" s="76"/>
      <c r="D5" s="76"/>
      <c r="E5" s="76"/>
      <c r="F5" s="76">
        <v>3</v>
      </c>
      <c r="G5" s="76"/>
      <c r="H5" s="76">
        <v>10</v>
      </c>
      <c r="I5" s="77">
        <f>SUM(B5:H5)</f>
        <v>52</v>
      </c>
      <c r="J5" s="6"/>
    </row>
    <row r="6" spans="1:10" ht="20.25" customHeight="1">
      <c r="A6" s="73" t="s">
        <v>6</v>
      </c>
      <c r="B6" s="78">
        <v>37</v>
      </c>
      <c r="C6" s="78">
        <v>2</v>
      </c>
      <c r="D6" s="78"/>
      <c r="E6" s="78"/>
      <c r="F6" s="78">
        <v>3</v>
      </c>
      <c r="G6" s="78"/>
      <c r="H6" s="78">
        <v>10</v>
      </c>
      <c r="I6" s="79">
        <f>SUM(B6:H6)</f>
        <v>52</v>
      </c>
      <c r="J6" s="6"/>
    </row>
    <row r="7" spans="1:10" ht="20.25" customHeight="1">
      <c r="A7" s="73" t="s">
        <v>7</v>
      </c>
      <c r="B7" s="78">
        <v>35</v>
      </c>
      <c r="C7" s="78"/>
      <c r="D7" s="78">
        <v>3</v>
      </c>
      <c r="E7" s="78"/>
      <c r="F7" s="78">
        <v>3</v>
      </c>
      <c r="G7" s="78"/>
      <c r="H7" s="78">
        <v>11</v>
      </c>
      <c r="I7" s="79">
        <f>SUM(B7:H7)</f>
        <v>52</v>
      </c>
      <c r="J7" s="6"/>
    </row>
    <row r="8" spans="1:10" ht="20.25" customHeight="1">
      <c r="A8" s="74" t="s">
        <v>171</v>
      </c>
      <c r="B8" s="80">
        <v>29</v>
      </c>
      <c r="C8" s="80"/>
      <c r="D8" s="80"/>
      <c r="E8" s="80">
        <v>7</v>
      </c>
      <c r="F8" s="80">
        <v>2</v>
      </c>
      <c r="G8" s="80">
        <v>3</v>
      </c>
      <c r="H8" s="80">
        <v>2</v>
      </c>
      <c r="I8" s="81">
        <f>SUM(B8:H8)</f>
        <v>43</v>
      </c>
      <c r="J8" s="6"/>
    </row>
    <row r="9" spans="1:10" ht="20.25" customHeight="1">
      <c r="A9" s="75" t="s">
        <v>169</v>
      </c>
      <c r="B9" s="82">
        <f>SUM(B5:B8)</f>
        <v>140</v>
      </c>
      <c r="C9" s="82">
        <f aca="true" t="shared" si="0" ref="C9:I9">SUM(C5:C8)</f>
        <v>2</v>
      </c>
      <c r="D9" s="82">
        <f t="shared" si="0"/>
        <v>3</v>
      </c>
      <c r="E9" s="82">
        <f t="shared" si="0"/>
        <v>7</v>
      </c>
      <c r="F9" s="82">
        <f t="shared" si="0"/>
        <v>11</v>
      </c>
      <c r="G9" s="82">
        <f t="shared" si="0"/>
        <v>3</v>
      </c>
      <c r="H9" s="82">
        <f t="shared" si="0"/>
        <v>33</v>
      </c>
      <c r="I9" s="82">
        <f t="shared" si="0"/>
        <v>199</v>
      </c>
      <c r="J9" s="6"/>
    </row>
    <row r="10" spans="1:10" ht="12.75">
      <c r="A10" s="6"/>
      <c r="B10" s="6"/>
      <c r="C10" s="6"/>
      <c r="D10" s="6"/>
      <c r="E10" s="6"/>
      <c r="F10" s="6"/>
      <c r="G10" s="6"/>
      <c r="H10" s="6"/>
      <c r="I10" s="6"/>
      <c r="J10" s="6"/>
    </row>
    <row r="11" spans="1:10" ht="12.75">
      <c r="A11" s="6"/>
      <c r="B11" s="6"/>
      <c r="C11" s="6"/>
      <c r="D11" s="6"/>
      <c r="E11" s="6"/>
      <c r="F11" s="6"/>
      <c r="G11" s="6"/>
      <c r="H11" s="6"/>
      <c r="I11" s="6"/>
      <c r="J11" s="6"/>
    </row>
    <row r="12" spans="1:10" ht="12.75">
      <c r="A12" s="6"/>
      <c r="B12" s="6"/>
      <c r="C12" s="6"/>
      <c r="D12" s="6"/>
      <c r="E12" s="6"/>
      <c r="F12" s="6"/>
      <c r="G12" s="6"/>
      <c r="H12" s="6"/>
      <c r="I12" s="6"/>
      <c r="J12" s="6"/>
    </row>
    <row r="13" spans="1:10" ht="12.75">
      <c r="A13" s="6"/>
      <c r="B13" s="6"/>
      <c r="C13" s="6"/>
      <c r="D13" s="6"/>
      <c r="E13" s="6"/>
      <c r="F13" s="6"/>
      <c r="G13" s="6"/>
      <c r="H13" s="6"/>
      <c r="I13" s="6"/>
      <c r="J13" s="6"/>
    </row>
    <row r="14" spans="1:10" ht="12.75">
      <c r="A14" s="6"/>
      <c r="B14" s="6"/>
      <c r="C14" s="6"/>
      <c r="D14" s="6"/>
      <c r="E14" s="6"/>
      <c r="F14" s="6"/>
      <c r="G14" s="6"/>
      <c r="H14" s="6"/>
      <c r="I14" s="6"/>
      <c r="J14" s="6"/>
    </row>
    <row r="15" spans="1:10" ht="12.75">
      <c r="A15" s="6"/>
      <c r="B15" s="6"/>
      <c r="C15" s="6"/>
      <c r="D15" s="6"/>
      <c r="E15" s="6"/>
      <c r="F15" s="6"/>
      <c r="G15" s="6"/>
      <c r="H15" s="6"/>
      <c r="I15" s="6"/>
      <c r="J15" s="6"/>
    </row>
    <row r="16" spans="1:10" ht="12.75">
      <c r="A16" s="6"/>
      <c r="B16" s="6"/>
      <c r="C16" s="6"/>
      <c r="D16" s="6"/>
      <c r="E16" s="6"/>
      <c r="F16" s="6"/>
      <c r="G16" s="6"/>
      <c r="H16" s="6"/>
      <c r="I16" s="6"/>
      <c r="J16" s="6"/>
    </row>
    <row r="17" spans="1:10" ht="12.75">
      <c r="A17" s="6"/>
      <c r="B17" s="6"/>
      <c r="C17" s="6"/>
      <c r="D17" s="6"/>
      <c r="E17" s="6"/>
      <c r="F17" s="6"/>
      <c r="G17" s="6"/>
      <c r="H17" s="6"/>
      <c r="I17" s="6"/>
      <c r="J17" s="6"/>
    </row>
    <row r="18" spans="1:10" ht="12.75">
      <c r="A18" s="6"/>
      <c r="B18" s="6"/>
      <c r="C18" s="6"/>
      <c r="D18" s="6"/>
      <c r="E18" s="6"/>
      <c r="F18" s="6"/>
      <c r="G18" s="6"/>
      <c r="H18" s="6"/>
      <c r="I18" s="6"/>
      <c r="J18" s="6"/>
    </row>
    <row r="19" spans="1:10" ht="12.75">
      <c r="A19" s="6"/>
      <c r="B19" s="6"/>
      <c r="C19" s="6"/>
      <c r="D19" s="6"/>
      <c r="E19" s="6"/>
      <c r="F19" s="6"/>
      <c r="G19" s="6"/>
      <c r="H19" s="6"/>
      <c r="I19" s="6"/>
      <c r="J19" s="6"/>
    </row>
    <row r="20" spans="1:10" ht="12.75">
      <c r="A20" s="6"/>
      <c r="B20" s="6"/>
      <c r="C20" s="6"/>
      <c r="D20" s="6"/>
      <c r="E20" s="6"/>
      <c r="F20" s="6"/>
      <c r="G20" s="6"/>
      <c r="H20" s="6"/>
      <c r="I20" s="6"/>
      <c r="J20" s="6"/>
    </row>
    <row r="21" spans="1:10" ht="12.75">
      <c r="A21" s="6"/>
      <c r="B21" s="6"/>
      <c r="C21" s="6"/>
      <c r="D21" s="6"/>
      <c r="E21" s="6"/>
      <c r="F21" s="6"/>
      <c r="G21" s="6"/>
      <c r="H21" s="6"/>
      <c r="I21" s="6"/>
      <c r="J21" s="6"/>
    </row>
    <row r="22" spans="1:10" ht="12.75">
      <c r="A22" s="6"/>
      <c r="B22" s="6"/>
      <c r="C22" s="6"/>
      <c r="D22" s="6"/>
      <c r="E22" s="6"/>
      <c r="F22" s="6"/>
      <c r="G22" s="6"/>
      <c r="H22" s="6"/>
      <c r="I22" s="6"/>
      <c r="J22" s="6"/>
    </row>
    <row r="23" spans="1:10" ht="12.75">
      <c r="A23" s="6"/>
      <c r="B23" s="6"/>
      <c r="C23" s="6"/>
      <c r="D23" s="6"/>
      <c r="E23" s="6"/>
      <c r="F23" s="6"/>
      <c r="G23" s="6"/>
      <c r="H23" s="6"/>
      <c r="I23" s="6"/>
      <c r="J23" s="6"/>
    </row>
    <row r="24" spans="1:10" ht="12.75">
      <c r="A24" s="6"/>
      <c r="B24" s="6"/>
      <c r="C24" s="6"/>
      <c r="D24" s="6"/>
      <c r="E24" s="6"/>
      <c r="F24" s="6"/>
      <c r="G24" s="6"/>
      <c r="H24" s="6"/>
      <c r="I24" s="6"/>
      <c r="J24" s="6"/>
    </row>
    <row r="25" spans="1:10" ht="12.75">
      <c r="A25" s="6"/>
      <c r="B25" s="6"/>
      <c r="C25" s="6"/>
      <c r="D25" s="6"/>
      <c r="E25" s="6"/>
      <c r="F25" s="6"/>
      <c r="G25" s="6"/>
      <c r="H25" s="6"/>
      <c r="I25" s="6"/>
      <c r="J25" s="6"/>
    </row>
    <row r="26" spans="1:10" ht="12.75">
      <c r="A26" s="6"/>
      <c r="B26" s="6"/>
      <c r="C26" s="6"/>
      <c r="D26" s="6"/>
      <c r="E26" s="6"/>
      <c r="F26" s="6"/>
      <c r="G26" s="6"/>
      <c r="H26" s="6"/>
      <c r="I26" s="6"/>
      <c r="J26" s="6"/>
    </row>
    <row r="27" spans="1:10" ht="12.75">
      <c r="A27" s="6"/>
      <c r="B27" s="6"/>
      <c r="C27" s="6"/>
      <c r="D27" s="6"/>
      <c r="E27" s="6"/>
      <c r="F27" s="6"/>
      <c r="G27" s="6"/>
      <c r="H27" s="6"/>
      <c r="I27" s="6"/>
      <c r="J27" s="6"/>
    </row>
  </sheetData>
  <sheetProtection/>
  <mergeCells count="9">
    <mergeCell ref="A1:I1"/>
    <mergeCell ref="D2:E2"/>
    <mergeCell ref="C2:C3"/>
    <mergeCell ref="B2:B3"/>
    <mergeCell ref="A2:A3"/>
    <mergeCell ref="I2:I3"/>
    <mergeCell ref="H2:H3"/>
    <mergeCell ref="G2:G3"/>
    <mergeCell ref="F2:F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 Семенович</cp:lastModifiedBy>
  <cp:lastPrinted>2014-11-27T09:21:47Z</cp:lastPrinted>
  <dcterms:created xsi:type="dcterms:W3CDTF">2006-04-07T08:06:02Z</dcterms:created>
  <dcterms:modified xsi:type="dcterms:W3CDTF">2014-11-27T09:22:21Z</dcterms:modified>
  <cp:category/>
  <cp:version/>
  <cp:contentType/>
  <cp:contentStatus/>
</cp:coreProperties>
</file>